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I:\Ref_IIB.1\Dorfentwicklung\01_RL\2026\Unterlagen\Unbare Eigenleistung\"/>
    </mc:Choice>
  </mc:AlternateContent>
  <xr:revisionPtr revIDLastSave="0" documentId="13_ncr:1_{261104E2-2FF9-4236-9C0E-9EE0935C882D}" xr6:coauthVersionLast="47" xr6:coauthVersionMax="47" xr10:uidLastSave="{00000000-0000-0000-0000-000000000000}"/>
  <bookViews>
    <workbookView xWindow="-120" yWindow="-120" windowWidth="29040" windowHeight="17520" xr2:uid="{00000000-000D-0000-FFFF-FFFF00000000}"/>
  </bookViews>
  <sheets>
    <sheet name="Berechnungsgrundlage" sheetId="14" r:id="rId1"/>
    <sheet name="Beispiel" sheetId="17" r:id="rId2"/>
    <sheet name="ESRI_MAPINFO_SHEET" sheetId="2" state="very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1" i="17" l="1"/>
  <c r="I30" i="17"/>
  <c r="N30" i="17" s="1"/>
  <c r="O30" i="17" s="1"/>
  <c r="G30" i="17"/>
  <c r="J30" i="17" s="1"/>
  <c r="K30" i="17" s="1"/>
  <c r="I29" i="17"/>
  <c r="N29" i="17" s="1"/>
  <c r="O29" i="17" s="1"/>
  <c r="H29" i="17"/>
  <c r="G29" i="17"/>
  <c r="J29" i="17" s="1"/>
  <c r="K29" i="17" s="1"/>
  <c r="N28" i="17"/>
  <c r="O28" i="17" s="1"/>
  <c r="I28" i="17"/>
  <c r="G28" i="17"/>
  <c r="J28" i="17" s="1"/>
  <c r="K28" i="17" s="1"/>
  <c r="N27" i="17"/>
  <c r="O27" i="17" s="1"/>
  <c r="I27" i="17"/>
  <c r="G27" i="17"/>
  <c r="J27" i="17" s="1"/>
  <c r="K27" i="17" s="1"/>
  <c r="O26" i="17"/>
  <c r="N26" i="17"/>
  <c r="J26" i="17"/>
  <c r="K26" i="17" s="1"/>
  <c r="I26" i="17"/>
  <c r="G26" i="17"/>
  <c r="H26" i="17" s="1"/>
  <c r="I25" i="17"/>
  <c r="N25" i="17" s="1"/>
  <c r="O25" i="17" s="1"/>
  <c r="G25" i="17"/>
  <c r="H25" i="17" s="1"/>
  <c r="I24" i="17"/>
  <c r="N24" i="17" s="1"/>
  <c r="O24" i="17" s="1"/>
  <c r="H24" i="17"/>
  <c r="G24" i="17"/>
  <c r="I23" i="17"/>
  <c r="N23" i="17" s="1"/>
  <c r="O23" i="17" s="1"/>
  <c r="G23" i="17"/>
  <c r="J23" i="17" s="1"/>
  <c r="K23" i="17" s="1"/>
  <c r="I22" i="17"/>
  <c r="N22" i="17" s="1"/>
  <c r="O22" i="17" s="1"/>
  <c r="G22" i="17"/>
  <c r="J22" i="17" s="1"/>
  <c r="K22" i="17" s="1"/>
  <c r="I21" i="17"/>
  <c r="N21" i="17" s="1"/>
  <c r="O21" i="17" s="1"/>
  <c r="G21" i="17"/>
  <c r="J21" i="17" s="1"/>
  <c r="K21" i="17" s="1"/>
  <c r="N20" i="17"/>
  <c r="O20" i="17" s="1"/>
  <c r="I20" i="17"/>
  <c r="G20" i="17"/>
  <c r="J20" i="17" s="1"/>
  <c r="K20" i="17" s="1"/>
  <c r="N19" i="17"/>
  <c r="O19" i="17" s="1"/>
  <c r="I19" i="17"/>
  <c r="G19" i="17"/>
  <c r="J19" i="17" s="1"/>
  <c r="K19" i="17" s="1"/>
  <c r="N18" i="17"/>
  <c r="O18" i="17" s="1"/>
  <c r="J18" i="17"/>
  <c r="K18" i="17" s="1"/>
  <c r="I18" i="17"/>
  <c r="H18" i="17"/>
  <c r="G18" i="17"/>
  <c r="I17" i="17"/>
  <c r="N17" i="17" s="1"/>
  <c r="O17" i="17" s="1"/>
  <c r="G17" i="17"/>
  <c r="H17" i="17" s="1"/>
  <c r="I16" i="17"/>
  <c r="N16" i="17" s="1"/>
  <c r="O16" i="17" s="1"/>
  <c r="H16" i="17"/>
  <c r="G16" i="17"/>
  <c r="I15" i="17"/>
  <c r="N15" i="17" s="1"/>
  <c r="O15" i="17" s="1"/>
  <c r="G15" i="17"/>
  <c r="H15" i="17" s="1"/>
  <c r="I14" i="17"/>
  <c r="N14" i="17" s="1"/>
  <c r="O14" i="17" s="1"/>
  <c r="G14" i="17"/>
  <c r="J14" i="17" s="1"/>
  <c r="K14" i="17" s="1"/>
  <c r="I13" i="17"/>
  <c r="N13" i="17" s="1"/>
  <c r="O13" i="17" s="1"/>
  <c r="H13" i="17"/>
  <c r="G13" i="17"/>
  <c r="J13" i="17" s="1"/>
  <c r="K13" i="17" s="1"/>
  <c r="N12" i="17"/>
  <c r="O12" i="17" s="1"/>
  <c r="I12" i="17"/>
  <c r="G12" i="17"/>
  <c r="J12" i="17" s="1"/>
  <c r="K12" i="17" s="1"/>
  <c r="N11" i="17"/>
  <c r="O11" i="17" s="1"/>
  <c r="N10" i="17"/>
  <c r="O10" i="17" s="1"/>
  <c r="H10" i="17"/>
  <c r="I10" i="14"/>
  <c r="N10" i="14" s="1"/>
  <c r="I11" i="14"/>
  <c r="I12" i="14"/>
  <c r="N12" i="14" s="1"/>
  <c r="G10" i="14"/>
  <c r="H10" i="14" s="1"/>
  <c r="G11" i="14"/>
  <c r="G12" i="14"/>
  <c r="J11" i="14"/>
  <c r="K11" i="14" s="1"/>
  <c r="F31" i="14"/>
  <c r="I30" i="14"/>
  <c r="N30" i="14" s="1"/>
  <c r="G30" i="14"/>
  <c r="H30" i="14" s="1"/>
  <c r="I29" i="14"/>
  <c r="N29" i="14" s="1"/>
  <c r="G29" i="14"/>
  <c r="H29" i="14" s="1"/>
  <c r="I28" i="14"/>
  <c r="N28" i="14" s="1"/>
  <c r="G28" i="14"/>
  <c r="I27" i="14"/>
  <c r="N27" i="14" s="1"/>
  <c r="G27" i="14"/>
  <c r="I26" i="14"/>
  <c r="N26" i="14" s="1"/>
  <c r="G26" i="14"/>
  <c r="H26" i="14" s="1"/>
  <c r="I25" i="14"/>
  <c r="N25" i="14" s="1"/>
  <c r="G25" i="14"/>
  <c r="I24" i="14"/>
  <c r="N24" i="14" s="1"/>
  <c r="G24" i="14"/>
  <c r="I23" i="14"/>
  <c r="N23" i="14" s="1"/>
  <c r="G23" i="14"/>
  <c r="H23" i="14" s="1"/>
  <c r="I22" i="14"/>
  <c r="N22" i="14" s="1"/>
  <c r="G22" i="14"/>
  <c r="H22" i="14" s="1"/>
  <c r="I21" i="14"/>
  <c r="N21" i="14" s="1"/>
  <c r="G21" i="14"/>
  <c r="I20" i="14"/>
  <c r="N20" i="14" s="1"/>
  <c r="G20" i="14"/>
  <c r="I19" i="14"/>
  <c r="N19" i="14" s="1"/>
  <c r="G19" i="14"/>
  <c r="I18" i="14"/>
  <c r="N18" i="14" s="1"/>
  <c r="G18" i="14"/>
  <c r="J18" i="14" s="1"/>
  <c r="K18" i="14" s="1"/>
  <c r="I17" i="14"/>
  <c r="N17" i="14" s="1"/>
  <c r="G17" i="14"/>
  <c r="H17" i="14" s="1"/>
  <c r="I16" i="14"/>
  <c r="G16" i="14"/>
  <c r="H16" i="14" s="1"/>
  <c r="I15" i="14"/>
  <c r="N15" i="14" s="1"/>
  <c r="G15" i="14"/>
  <c r="J15" i="14" s="1"/>
  <c r="K15" i="14" s="1"/>
  <c r="I14" i="14"/>
  <c r="N14" i="14" s="1"/>
  <c r="G14" i="14"/>
  <c r="I13" i="14"/>
  <c r="N13" i="14" s="1"/>
  <c r="G13" i="14"/>
  <c r="H13" i="14" s="1"/>
  <c r="N11" i="14"/>
  <c r="J11" i="17" l="1"/>
  <c r="K11" i="17" s="1"/>
  <c r="J10" i="17"/>
  <c r="K10" i="17" s="1"/>
  <c r="O31" i="17"/>
  <c r="O38" i="17" s="1"/>
  <c r="J16" i="17"/>
  <c r="K16" i="17" s="1"/>
  <c r="J17" i="17"/>
  <c r="K17" i="17" s="1"/>
  <c r="G31" i="17"/>
  <c r="H22" i="17"/>
  <c r="J24" i="17"/>
  <c r="K24" i="17" s="1"/>
  <c r="H23" i="17"/>
  <c r="J15" i="17"/>
  <c r="K15" i="17" s="1"/>
  <c r="H20" i="17"/>
  <c r="H11" i="17"/>
  <c r="H31" i="17" s="1"/>
  <c r="O37" i="17" s="1"/>
  <c r="H27" i="17"/>
  <c r="J25" i="17"/>
  <c r="K25" i="17" s="1"/>
  <c r="H14" i="17"/>
  <c r="H30" i="17"/>
  <c r="H21" i="17"/>
  <c r="H12" i="17"/>
  <c r="H28" i="17"/>
  <c r="H19" i="17"/>
  <c r="J25" i="14"/>
  <c r="K25" i="14" s="1"/>
  <c r="J27" i="14"/>
  <c r="K27" i="14" s="1"/>
  <c r="J20" i="14"/>
  <c r="K20" i="14" s="1"/>
  <c r="J28" i="14"/>
  <c r="K28" i="14" s="1"/>
  <c r="O25" i="14"/>
  <c r="O29" i="14"/>
  <c r="J24" i="14"/>
  <c r="K24" i="14" s="1"/>
  <c r="O19" i="14"/>
  <c r="O28" i="14"/>
  <c r="O14" i="14"/>
  <c r="O15" i="14"/>
  <c r="O18" i="14"/>
  <c r="O27" i="14"/>
  <c r="O21" i="14"/>
  <c r="O22" i="14"/>
  <c r="O26" i="14"/>
  <c r="H24" i="14"/>
  <c r="O24" i="14"/>
  <c r="J12" i="14"/>
  <c r="K12" i="14" s="1"/>
  <c r="O11" i="14"/>
  <c r="J16" i="14"/>
  <c r="K16" i="14" s="1"/>
  <c r="O10" i="14"/>
  <c r="O17" i="14"/>
  <c r="O23" i="14"/>
  <c r="O12" i="14"/>
  <c r="J19" i="14"/>
  <c r="K19" i="14" s="1"/>
  <c r="J29" i="14"/>
  <c r="K29" i="14" s="1"/>
  <c r="J22" i="14"/>
  <c r="K22" i="14" s="1"/>
  <c r="O13" i="14"/>
  <c r="H20" i="14"/>
  <c r="O30" i="14"/>
  <c r="H25" i="14"/>
  <c r="J14" i="14"/>
  <c r="K14" i="14" s="1"/>
  <c r="O20" i="14"/>
  <c r="J21" i="14"/>
  <c r="K21" i="14" s="1"/>
  <c r="G31" i="14"/>
  <c r="J23" i="14"/>
  <c r="K23" i="14" s="1"/>
  <c r="N16" i="14"/>
  <c r="O16" i="14" s="1"/>
  <c r="J30" i="14"/>
  <c r="K30" i="14" s="1"/>
  <c r="J10" i="14"/>
  <c r="J26" i="14"/>
  <c r="K26" i="14" s="1"/>
  <c r="H15" i="14"/>
  <c r="J17" i="14"/>
  <c r="K17" i="14" s="1"/>
  <c r="H14" i="14"/>
  <c r="H21" i="14"/>
  <c r="H28" i="14"/>
  <c r="H18" i="14"/>
  <c r="H11" i="14"/>
  <c r="J13" i="14"/>
  <c r="K13" i="14" s="1"/>
  <c r="H27" i="14"/>
  <c r="H12" i="14"/>
  <c r="H19" i="14"/>
  <c r="K31" i="17" l="1"/>
  <c r="O54" i="17"/>
  <c r="O43" i="17"/>
  <c r="L31" i="17"/>
  <c r="O41" i="17"/>
  <c r="J31" i="17"/>
  <c r="H31" i="14"/>
  <c r="O37" i="14" s="1"/>
  <c r="O31" i="14"/>
  <c r="O38" i="14" s="1"/>
  <c r="J31" i="14"/>
  <c r="K10" i="14"/>
  <c r="K31" i="14" s="1"/>
  <c r="O43" i="14" s="1"/>
  <c r="O44" i="17" l="1"/>
  <c r="O48" i="17" s="1"/>
  <c r="O51" i="17" s="1"/>
  <c r="O52" i="17" s="1"/>
  <c r="O57" i="17" s="1"/>
  <c r="O41" i="14"/>
  <c r="O44" i="14" s="1"/>
  <c r="O48" i="14" s="1"/>
  <c r="O54" i="14"/>
  <c r="L31" i="14"/>
  <c r="O51" i="14" l="1"/>
  <c r="O52" i="14" s="1"/>
  <c r="O57" i="14" s="1"/>
</calcChain>
</file>

<file path=xl/sharedStrings.xml><?xml version="1.0" encoding="utf-8"?>
<sst xmlns="http://schemas.openxmlformats.org/spreadsheetml/2006/main" count="203" uniqueCount="84">
  <si>
    <t>Eigenleistung</t>
  </si>
  <si>
    <t>Anteil</t>
  </si>
  <si>
    <t>Unternehmer-</t>
  </si>
  <si>
    <t>leistung</t>
  </si>
  <si>
    <t>anrechenbare</t>
  </si>
  <si>
    <t>Herstellkosten</t>
  </si>
  <si>
    <t>h</t>
  </si>
  <si>
    <t>netto</t>
  </si>
  <si>
    <t>Unternehmerleistung</t>
  </si>
  <si>
    <t>Außen- und Innenputz</t>
  </si>
  <si>
    <t>60 %</t>
  </si>
  <si>
    <t>Weitere Gewerke zusammengefasst</t>
  </si>
  <si>
    <t>Fliesen</t>
  </si>
  <si>
    <t>lfd. Nr. 1</t>
  </si>
  <si>
    <t>lfd. Nr. 2</t>
  </si>
  <si>
    <t>lfd. Nr. 3</t>
  </si>
  <si>
    <t>Lohnanteil</t>
  </si>
  <si>
    <t>Materialanteil</t>
  </si>
  <si>
    <t>Netto-Betrag</t>
  </si>
  <si>
    <t>Unternehmerleistung (Materialanteil)</t>
  </si>
  <si>
    <t>Unternehmerleistung (Lohnanteil)</t>
  </si>
  <si>
    <t>Gesamtsumme</t>
  </si>
  <si>
    <t>ja</t>
  </si>
  <si>
    <t>nein</t>
  </si>
  <si>
    <t>Fördersatz in Prozent (Auswahl)</t>
  </si>
  <si>
    <t>Eigenanteil</t>
  </si>
  <si>
    <t xml:space="preserve">• </t>
  </si>
  <si>
    <t>Bitte wenden Sie sich bei Fragen an die zuständige Bewilligungsbehörde.</t>
  </si>
  <si>
    <t>lfd. Nr. 4</t>
  </si>
  <si>
    <t>lfd. Nr. 5</t>
  </si>
  <si>
    <t>Summe in €</t>
  </si>
  <si>
    <t>ja/nein</t>
  </si>
  <si>
    <t>Anteil in %</t>
  </si>
  <si>
    <t>Arbeitsstunden
verrechnet mit
20 € / h</t>
  </si>
  <si>
    <t>Der Eigenanteil unterteilt sich in…</t>
  </si>
  <si>
    <t>Schritt 1</t>
  </si>
  <si>
    <t>Schritt 2</t>
  </si>
  <si>
    <t>Schritt 3</t>
  </si>
  <si>
    <t>Schritt 4</t>
  </si>
  <si>
    <t>lfd. Nr. ff. (bei Bedarf entspr. zu erweitern)</t>
  </si>
  <si>
    <t>Bezeichnung</t>
  </si>
  <si>
    <t>Struktur- und Dorfentwicklung - Berechnungsgrundlage unbare Eigenleistung</t>
  </si>
  <si>
    <t>Gesamtausgaben</t>
  </si>
  <si>
    <t>lfd. Nr. 6</t>
  </si>
  <si>
    <t>lfd. Nr. 7</t>
  </si>
  <si>
    <t>lfd. Nr. 8</t>
  </si>
  <si>
    <t>lfd. Nr. 9</t>
  </si>
  <si>
    <t>lfd. Nr. 10</t>
  </si>
  <si>
    <t>lfd. Nr. 11</t>
  </si>
  <si>
    <t>lfd. Nr. 12</t>
  </si>
  <si>
    <t>lfd. Nr. 13</t>
  </si>
  <si>
    <t>lfd. Nr. 14</t>
  </si>
  <si>
    <t>lfd. Nr. 15</t>
  </si>
  <si>
    <t>lfd. Nr. 16</t>
  </si>
  <si>
    <t>lfd. Nr. 17</t>
  </si>
  <si>
    <t>lfd. Nr. 18</t>
  </si>
  <si>
    <t>lfd. Nr. 19</t>
  </si>
  <si>
    <t>lfd. Nr. 20</t>
  </si>
  <si>
    <t>an Lohnanteil</t>
  </si>
  <si>
    <t>- zweckgebundene Spenden</t>
  </si>
  <si>
    <t>- kommunaler Zuschuss</t>
  </si>
  <si>
    <t>- anrechenbare unbare Eigenleistung</t>
  </si>
  <si>
    <r>
      <t xml:space="preserve">Position / Gewerk
</t>
    </r>
    <r>
      <rPr>
        <sz val="8"/>
        <rFont val="Arial"/>
        <family val="2"/>
      </rPr>
      <t xml:space="preserve">(bitte </t>
    </r>
    <r>
      <rPr>
        <u/>
        <sz val="8"/>
        <rFont val="Arial"/>
        <family val="2"/>
      </rPr>
      <t>alle</t>
    </r>
    <r>
      <rPr>
        <sz val="8"/>
        <rFont val="Arial"/>
        <family val="2"/>
      </rPr>
      <t xml:space="preserve"> Positionen / Gewerke eintragen)</t>
    </r>
  </si>
  <si>
    <t>gesamt</t>
  </si>
  <si>
    <t>Allgemeine Hinweise zum Umgang mit unbaren Eigenleistungen im Verlauf der Förderung:</t>
  </si>
  <si>
    <r>
      <t xml:space="preserve">Bitte tragen Sie </t>
    </r>
    <r>
      <rPr>
        <b/>
        <sz val="10"/>
        <rFont val="Arial"/>
        <family val="2"/>
      </rPr>
      <t>alle</t>
    </r>
    <r>
      <rPr>
        <sz val="10"/>
        <rFont val="Arial"/>
        <family val="2"/>
      </rPr>
      <t xml:space="preserve"> Positionen / Gewerke in die Berechnungsgrundlage ein. Bitte nutzen Sie je Position / Gewerk eine Zeile. Bitte fügen Sie bei Bedarf weitere Zeilen für weitere Positionen / Gewerke entsprechend der vorangegangenen hinzu. </t>
    </r>
  </si>
  <si>
    <t>Bitte beachten Sie die untenstehenden Ausfüllhinweise.</t>
  </si>
  <si>
    <r>
      <t xml:space="preserve">Bitte nehmen Sie </t>
    </r>
    <r>
      <rPr>
        <b/>
        <sz val="10"/>
        <rFont val="Arial"/>
        <family val="2"/>
      </rPr>
      <t>nur</t>
    </r>
    <r>
      <rPr>
        <sz val="10"/>
        <rFont val="Arial"/>
        <family val="2"/>
      </rPr>
      <t xml:space="preserve"> Eintragungen in den </t>
    </r>
    <r>
      <rPr>
        <b/>
        <sz val="10"/>
        <rFont val="Arial"/>
        <family val="2"/>
      </rPr>
      <t>grünfarben hinterlegten Zellen</t>
    </r>
    <r>
      <rPr>
        <sz val="10"/>
        <rFont val="Arial"/>
        <family val="2"/>
      </rPr>
      <t xml:space="preserve"> vor. Bitte beachten Sie auch die grünfarben hinterlegten Zellen im Bereich Berechnung rechts dieses Hinweises. </t>
    </r>
  </si>
  <si>
    <t>Die Grundlage der angegebenen Herstellkosten gesamt (netto) ist eine Kostenberechnung nach DIN 276 oder ein bzw. mehrere Angebot(e). Angebote müssen Material- und Lohnkosten getrennt ausweisen.
Die Aufteilung der Herstellkosten gesamt netto in Material- und Lohnanteil ist für jede Position / Gewerk, für die unbare Eigenleistung geplant ist, einzeln vorzunehmen. Es bietet sich eine prozentuale Aufteilung an.</t>
  </si>
  <si>
    <t>anrechenbare unbare Eigenleistung (60%)</t>
  </si>
  <si>
    <t>abzüglich Einnahmen / Leistungen Dritter</t>
  </si>
  <si>
    <t>förderfähige / zuwendungsfähige Gesamtausgaben</t>
  </si>
  <si>
    <t>beantragte Zuwendung / Mittel</t>
  </si>
  <si>
    <t>- Barmittel / Darlehen / etc.</t>
  </si>
  <si>
    <r>
      <t xml:space="preserve">Berechnung der Zuwendung </t>
    </r>
    <r>
      <rPr>
        <sz val="10"/>
        <rFont val="Arial"/>
        <family val="2"/>
      </rPr>
      <t>(zur Übernahme in den Finanzierungsplan)</t>
    </r>
    <r>
      <rPr>
        <b/>
        <sz val="10"/>
        <rFont val="Arial"/>
        <family val="2"/>
      </rPr>
      <t>:</t>
    </r>
  </si>
  <si>
    <t>Werkzeug und Kleinmaterial:
Im Rahmen von bürgerschaftlichem Engagement sind Werkzeuge und Kleinmaterial nur insoweit förderfähig, als sie bei der Herstellung verbraucht werden und in das Objekt eingehen (z.B. Lasuren, Farben, Kleber etc.). Nicht förderfähig sind deshalb angeschaffte Geräte, Werkzeuge oder Hilfsmaterialien wie z.B. Pinsel, Abdeckplanen, Kreppband, Glättkellen, Hämmer, Meißel, Bitsätze, Bohrmaschinen oder Handschuhe. Gebühren für die Ausleihe von Maschinen / Geräten werden ebenfalls nicht gefördert - durch einen Dienstleister auf Rechnung erbrachte Maschinenstunden mit Fahrer hingegen schon.</t>
  </si>
  <si>
    <t>Abrechnung der Stunden:
Das erbrachte bürgerschaftliche Engagement ist nachher mittels Stundenzetteln (Muster wird zur Verfügung gestellt) nachzuweisen. Für jede Stunde werden dabei 20 € veranschlagt. Es können jedoch nur Stunden bis zur Höhe des vorher anerkannten Wertes (maximal 60% vom Netto-Betrag Eigenleistung) berücksichtigt werden. 
Wenn zusätzliches bürgerschaftliches Engagement bei anderen Gewerken als bei Antragstellung angegeben erbracht werden soll, so ist dies frühzeitig vor der Auszahlung anzuzeigen - damit ggf. eine Erhöhung des anerkannten Wertes für das bürgerschaftliche Engagement vorgenommen werden kann.</t>
  </si>
  <si>
    <t>abzüglich weitere bewilligte öffentliche Förderungen Dritter</t>
  </si>
  <si>
    <t>geplant?</t>
  </si>
  <si>
    <t>Hinweise zum Ausfüllen der Berechnung der unbaren Eigenleistung in diesem Formular:</t>
  </si>
  <si>
    <t>Mehrwertsteuersatz</t>
  </si>
  <si>
    <t>Vorsteuerabzugsberechtigung (ggf. anteilig)</t>
  </si>
  <si>
    <t>zzgl. nichtabzugsfähige MwSt. auf Material und Unternehmerleistung</t>
  </si>
  <si>
    <t xml:space="preserve">Nicht grünfarben hinterlegte Zellen sollten nicht aktiv von Ihnen ausgefüllt werden. Diese Zellen befüllen sich automatisch, sofern Sie alle grünfarben hinterlegten Zellen einer Zeile und rechts im Bereich Berechnung ausgefüllt haben.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</si>
</sst>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_-* #,##0\ _€_-;\-* #,##0\ _€_-;_-* &quot;-&quot;??\ _€_-;_-@_-"/>
    <numFmt numFmtId="166" formatCode="#,##0.00\ &quot;€&quot;"/>
  </numFmts>
  <fonts count="11" x14ac:knownFonts="1">
    <font>
      <sz val="10"/>
      <name val="Arial"/>
    </font>
    <font>
      <sz val="10"/>
      <name val="Arial"/>
      <family val="2"/>
    </font>
    <font>
      <sz val="10"/>
      <name val="Arial"/>
      <family val="2"/>
    </font>
    <font>
      <b/>
      <sz val="10"/>
      <name val="Arial"/>
      <family val="2"/>
    </font>
    <font>
      <i/>
      <sz val="10"/>
      <name val="Arial"/>
      <family val="2"/>
    </font>
    <font>
      <b/>
      <sz val="11"/>
      <name val="Arial"/>
      <family val="2"/>
    </font>
    <font>
      <sz val="8"/>
      <name val="Arial"/>
      <family val="2"/>
    </font>
    <font>
      <u/>
      <sz val="8"/>
      <name val="Arial"/>
      <family val="2"/>
    </font>
    <font>
      <b/>
      <sz val="10"/>
      <color rgb="FFFF0000"/>
      <name val="Arial"/>
      <family val="2"/>
    </font>
    <font>
      <b/>
      <sz val="12"/>
      <name val="Arial"/>
      <family val="2"/>
    </font>
    <font>
      <sz val="10"/>
      <color theme="0" tint="-0.34998626667073579"/>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s>
  <borders count="74">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diagonal/>
    </border>
    <border>
      <left/>
      <right style="thick">
        <color indexed="64"/>
      </right>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93">
    <xf numFmtId="0" fontId="0" fillId="0" borderId="0" xfId="0"/>
    <xf numFmtId="164" fontId="0" fillId="0" borderId="0" xfId="2" applyFont="1"/>
    <xf numFmtId="44" fontId="0" fillId="0" borderId="0" xfId="0" applyNumberFormat="1"/>
    <xf numFmtId="9" fontId="0" fillId="0" borderId="0" xfId="3" applyFont="1"/>
    <xf numFmtId="165" fontId="0" fillId="0" borderId="0" xfId="2" applyNumberFormat="1" applyFont="1" applyAlignment="1">
      <alignment horizontal="center"/>
    </xf>
    <xf numFmtId="49" fontId="0" fillId="0" borderId="0" xfId="0" applyNumberFormat="1"/>
    <xf numFmtId="166" fontId="0" fillId="0" borderId="0" xfId="0" applyNumberFormat="1"/>
    <xf numFmtId="165" fontId="0" fillId="0" borderId="0" xfId="2" applyNumberFormat="1" applyFont="1"/>
    <xf numFmtId="0" fontId="2" fillId="0" borderId="0" xfId="0" applyFont="1"/>
    <xf numFmtId="0" fontId="0" fillId="0" borderId="0" xfId="0"/>
    <xf numFmtId="0" fontId="0" fillId="0" borderId="0" xfId="0" applyAlignment="1">
      <alignment horizontal="left"/>
    </xf>
    <xf numFmtId="0" fontId="0" fillId="0" borderId="0" xfId="0" applyBorder="1"/>
    <xf numFmtId="0" fontId="3" fillId="0" borderId="0" xfId="0" applyFont="1"/>
    <xf numFmtId="49" fontId="3" fillId="2" borderId="9" xfId="0" applyNumberFormat="1" applyFont="1" applyFill="1" applyBorder="1" applyAlignment="1">
      <alignment horizontal="center"/>
    </xf>
    <xf numFmtId="49" fontId="3" fillId="2" borderId="1" xfId="0" applyNumberFormat="1" applyFont="1" applyFill="1" applyBorder="1" applyAlignment="1">
      <alignment horizontal="center"/>
    </xf>
    <xf numFmtId="49" fontId="3" fillId="2" borderId="7" xfId="2" applyNumberFormat="1" applyFont="1" applyFill="1" applyBorder="1" applyAlignment="1">
      <alignment horizontal="center"/>
    </xf>
    <xf numFmtId="49" fontId="3" fillId="2" borderId="10" xfId="2" applyNumberFormat="1" applyFont="1" applyFill="1" applyBorder="1" applyAlignment="1">
      <alignment horizontal="center"/>
    </xf>
    <xf numFmtId="49" fontId="3" fillId="2" borderId="10" xfId="0" applyNumberFormat="1" applyFont="1" applyFill="1" applyBorder="1" applyAlignment="1">
      <alignment horizontal="center"/>
    </xf>
    <xf numFmtId="0" fontId="3" fillId="0" borderId="0" xfId="0" applyFont="1" applyFill="1" applyBorder="1"/>
    <xf numFmtId="0" fontId="0" fillId="0" borderId="0" xfId="0" applyFill="1"/>
    <xf numFmtId="0" fontId="2" fillId="0" borderId="0" xfId="0" applyFont="1" applyFill="1"/>
    <xf numFmtId="0" fontId="3" fillId="0" borderId="0" xfId="0" applyFont="1" applyFill="1"/>
    <xf numFmtId="49" fontId="3" fillId="2" borderId="8" xfId="2" applyNumberFormat="1" applyFont="1" applyFill="1" applyBorder="1" applyAlignment="1">
      <alignment horizontal="center"/>
    </xf>
    <xf numFmtId="49" fontId="3" fillId="0" borderId="0" xfId="0" applyNumberFormat="1" applyFont="1" applyFill="1" applyBorder="1" applyAlignment="1">
      <alignment horizontal="center"/>
    </xf>
    <xf numFmtId="49" fontId="3" fillId="2" borderId="15" xfId="2" applyNumberFormat="1" applyFont="1" applyFill="1" applyBorder="1" applyAlignment="1">
      <alignment horizontal="center"/>
    </xf>
    <xf numFmtId="49" fontId="3" fillId="2" borderId="28" xfId="2" applyNumberFormat="1" applyFont="1" applyFill="1" applyBorder="1" applyAlignment="1">
      <alignment horizontal="center"/>
    </xf>
    <xf numFmtId="49" fontId="3" fillId="2" borderId="5" xfId="0" quotePrefix="1" applyNumberFormat="1" applyFont="1" applyFill="1" applyBorder="1" applyAlignment="1">
      <alignment horizontal="center"/>
    </xf>
    <xf numFmtId="44" fontId="0" fillId="0" borderId="0" xfId="0" applyNumberFormat="1" applyAlignment="1">
      <alignment wrapText="1"/>
    </xf>
    <xf numFmtId="49" fontId="3" fillId="2" borderId="34" xfId="2" applyNumberFormat="1" applyFont="1" applyFill="1" applyBorder="1" applyAlignment="1">
      <alignment horizontal="center"/>
    </xf>
    <xf numFmtId="49" fontId="3" fillId="2" borderId="40" xfId="2" applyNumberFormat="1" applyFont="1" applyFill="1" applyBorder="1" applyAlignment="1">
      <alignment horizontal="center"/>
    </xf>
    <xf numFmtId="49" fontId="3" fillId="2" borderId="7" xfId="0" applyNumberFormat="1" applyFont="1" applyFill="1" applyBorder="1" applyAlignment="1">
      <alignment horizontal="center"/>
    </xf>
    <xf numFmtId="49" fontId="3" fillId="2" borderId="8" xfId="0" applyNumberFormat="1" applyFont="1" applyFill="1" applyBorder="1" applyAlignment="1">
      <alignment horizontal="center"/>
    </xf>
    <xf numFmtId="44" fontId="4" fillId="0" borderId="8" xfId="0" applyNumberFormat="1" applyFont="1" applyFill="1" applyBorder="1"/>
    <xf numFmtId="44" fontId="3" fillId="2" borderId="20" xfId="1" applyNumberFormat="1" applyFont="1" applyFill="1" applyBorder="1"/>
    <xf numFmtId="44" fontId="3" fillId="2" borderId="37" xfId="1" applyNumberFormat="1" applyFont="1" applyFill="1" applyBorder="1"/>
    <xf numFmtId="44" fontId="3" fillId="2" borderId="27" xfId="0" applyNumberFormat="1" applyFont="1" applyFill="1" applyBorder="1"/>
    <xf numFmtId="0" fontId="2" fillId="0" borderId="26" xfId="0" applyFont="1" applyBorder="1" applyAlignment="1">
      <alignment horizontal="right"/>
    </xf>
    <xf numFmtId="0" fontId="0" fillId="0" borderId="26" xfId="0" applyBorder="1"/>
    <xf numFmtId="44" fontId="3" fillId="0" borderId="18" xfId="1" applyNumberFormat="1" applyFont="1" applyBorder="1"/>
    <xf numFmtId="44" fontId="4" fillId="4" borderId="17" xfId="1" applyNumberFormat="1" applyFont="1" applyFill="1" applyBorder="1"/>
    <xf numFmtId="44" fontId="4" fillId="4" borderId="35" xfId="1" applyNumberFormat="1" applyFont="1" applyFill="1" applyBorder="1" applyAlignment="1">
      <alignment horizontal="left"/>
    </xf>
    <xf numFmtId="44" fontId="4" fillId="4" borderId="36" xfId="1" applyNumberFormat="1" applyFont="1" applyFill="1" applyBorder="1" applyAlignment="1">
      <alignment horizontal="left"/>
    </xf>
    <xf numFmtId="0" fontId="0" fillId="0" borderId="0" xfId="0" applyAlignment="1">
      <alignment wrapText="1"/>
    </xf>
    <xf numFmtId="44" fontId="2" fillId="4" borderId="18" xfId="1" applyNumberFormat="1" applyFont="1" applyFill="1" applyBorder="1"/>
    <xf numFmtId="1" fontId="2" fillId="4" borderId="18" xfId="1" applyNumberFormat="1" applyFont="1" applyFill="1" applyBorder="1"/>
    <xf numFmtId="0" fontId="2" fillId="0" borderId="18" xfId="0" applyFont="1" applyBorder="1" applyAlignment="1"/>
    <xf numFmtId="0" fontId="3" fillId="0" borderId="18" xfId="0" applyFont="1" applyBorder="1" applyAlignment="1"/>
    <xf numFmtId="164" fontId="2" fillId="0" borderId="0" xfId="2" applyNumberFormat="1" applyFont="1" applyFill="1" applyBorder="1"/>
    <xf numFmtId="44" fontId="4" fillId="0" borderId="11" xfId="0" applyNumberFormat="1" applyFont="1" applyBorder="1"/>
    <xf numFmtId="44" fontId="2" fillId="5" borderId="18" xfId="1" applyNumberFormat="1" applyFont="1" applyFill="1" applyBorder="1"/>
    <xf numFmtId="44" fontId="0" fillId="6" borderId="18" xfId="1" applyNumberFormat="1" applyFont="1" applyFill="1" applyBorder="1"/>
    <xf numFmtId="44" fontId="0" fillId="7" borderId="18" xfId="1" applyNumberFormat="1" applyFont="1" applyFill="1" applyBorder="1"/>
    <xf numFmtId="44" fontId="4" fillId="4" borderId="11" xfId="1" applyNumberFormat="1" applyFont="1" applyFill="1" applyBorder="1"/>
    <xf numFmtId="0" fontId="3" fillId="3" borderId="53" xfId="0" applyFont="1" applyFill="1" applyBorder="1" applyAlignment="1">
      <alignment horizontal="center"/>
    </xf>
    <xf numFmtId="44" fontId="3" fillId="2" borderId="27" xfId="1" applyNumberFormat="1" applyFont="1" applyFill="1" applyBorder="1"/>
    <xf numFmtId="44" fontId="3" fillId="0" borderId="39" xfId="1" applyNumberFormat="1" applyFont="1" applyFill="1" applyBorder="1"/>
    <xf numFmtId="44" fontId="0" fillId="0" borderId="44" xfId="1" applyNumberFormat="1" applyFont="1" applyBorder="1"/>
    <xf numFmtId="44" fontId="0" fillId="0" borderId="39" xfId="1" applyNumberFormat="1" applyFont="1" applyBorder="1"/>
    <xf numFmtId="49" fontId="3" fillId="2" borderId="41" xfId="0" applyNumberFormat="1" applyFont="1" applyFill="1" applyBorder="1" applyAlignment="1">
      <alignment horizontal="center"/>
    </xf>
    <xf numFmtId="49" fontId="3" fillId="2" borderId="29" xfId="0" applyNumberFormat="1" applyFont="1" applyFill="1" applyBorder="1" applyAlignment="1">
      <alignment horizontal="center"/>
    </xf>
    <xf numFmtId="49" fontId="3" fillId="2" borderId="30" xfId="0" applyNumberFormat="1" applyFont="1" applyFill="1" applyBorder="1" applyAlignment="1">
      <alignment horizontal="center"/>
    </xf>
    <xf numFmtId="44" fontId="3" fillId="2" borderId="21" xfId="0" applyNumberFormat="1" applyFont="1" applyFill="1" applyBorder="1"/>
    <xf numFmtId="44" fontId="4" fillId="0" borderId="30" xfId="0" applyNumberFormat="1" applyFont="1" applyFill="1" applyBorder="1"/>
    <xf numFmtId="44" fontId="3" fillId="6" borderId="21" xfId="0" applyNumberFormat="1" applyFont="1" applyFill="1" applyBorder="1"/>
    <xf numFmtId="0" fontId="2" fillId="0" borderId="47" xfId="0" applyFont="1" applyBorder="1" applyAlignment="1">
      <alignment horizontal="right"/>
    </xf>
    <xf numFmtId="0" fontId="0" fillId="0" borderId="31" xfId="0" applyBorder="1"/>
    <xf numFmtId="0" fontId="2" fillId="0" borderId="49" xfId="0" applyFont="1" applyBorder="1" applyAlignment="1">
      <alignment horizontal="right"/>
    </xf>
    <xf numFmtId="0" fontId="8" fillId="0" borderId="0" xfId="0" applyFont="1" applyFill="1" applyBorder="1" applyAlignment="1"/>
    <xf numFmtId="0" fontId="4" fillId="0" borderId="0" xfId="0" applyFont="1"/>
    <xf numFmtId="44" fontId="2" fillId="7" borderId="18" xfId="1" applyNumberFormat="1" applyFont="1" applyFill="1" applyBorder="1"/>
    <xf numFmtId="44" fontId="4" fillId="0" borderId="8" xfId="0" applyNumberFormat="1" applyFont="1" applyBorder="1"/>
    <xf numFmtId="44" fontId="3" fillId="2" borderId="37" xfId="2" applyNumberFormat="1" applyFont="1" applyFill="1" applyBorder="1" applyAlignment="1">
      <alignment horizontal="center"/>
    </xf>
    <xf numFmtId="44" fontId="3" fillId="2" borderId="20" xfId="2" applyNumberFormat="1" applyFont="1" applyFill="1" applyBorder="1" applyAlignment="1">
      <alignment horizontal="center"/>
    </xf>
    <xf numFmtId="44" fontId="3" fillId="2" borderId="27" xfId="2" applyNumberFormat="1" applyFont="1" applyFill="1" applyBorder="1" applyAlignment="1">
      <alignment horizontal="center"/>
    </xf>
    <xf numFmtId="49" fontId="3" fillId="2" borderId="3" xfId="2" applyNumberFormat="1" applyFont="1" applyFill="1" applyBorder="1" applyAlignment="1">
      <alignment horizontal="center"/>
    </xf>
    <xf numFmtId="49" fontId="3" fillId="2" borderId="2" xfId="2" applyNumberFormat="1" applyFont="1" applyFill="1" applyBorder="1" applyAlignment="1">
      <alignment horizontal="center"/>
    </xf>
    <xf numFmtId="49" fontId="3" fillId="2" borderId="6" xfId="2" applyNumberFormat="1" applyFont="1" applyFill="1" applyBorder="1" applyAlignment="1">
      <alignment horizontal="center"/>
    </xf>
    <xf numFmtId="44" fontId="3" fillId="2" borderId="24" xfId="2" applyNumberFormat="1" applyFont="1" applyFill="1" applyBorder="1" applyAlignment="1">
      <alignment horizontal="center"/>
    </xf>
    <xf numFmtId="44" fontId="4" fillId="0" borderId="6" xfId="1" applyNumberFormat="1" applyFont="1" applyFill="1" applyBorder="1"/>
    <xf numFmtId="44" fontId="4" fillId="0" borderId="12" xfId="1" applyNumberFormat="1" applyFont="1" applyFill="1" applyBorder="1"/>
    <xf numFmtId="44" fontId="3" fillId="5" borderId="24" xfId="1" applyNumberFormat="1" applyFont="1" applyFill="1" applyBorder="1"/>
    <xf numFmtId="49" fontId="3" fillId="2" borderId="9" xfId="3" applyNumberFormat="1" applyFont="1" applyFill="1" applyBorder="1" applyAlignment="1">
      <alignment horizontal="center"/>
    </xf>
    <xf numFmtId="49" fontId="3" fillId="2" borderId="1" xfId="3" applyNumberFormat="1" applyFont="1" applyFill="1" applyBorder="1" applyAlignment="1">
      <alignment horizontal="center"/>
    </xf>
    <xf numFmtId="49" fontId="3" fillId="2" borderId="5" xfId="3" applyNumberFormat="1" applyFont="1" applyFill="1" applyBorder="1" applyAlignment="1">
      <alignment horizontal="center"/>
    </xf>
    <xf numFmtId="9" fontId="3" fillId="2" borderId="42" xfId="3" applyFont="1" applyFill="1" applyBorder="1" applyAlignment="1">
      <alignment horizontal="center"/>
    </xf>
    <xf numFmtId="9" fontId="2" fillId="0" borderId="5" xfId="3" applyFont="1" applyFill="1" applyBorder="1" applyAlignment="1">
      <alignment horizontal="center"/>
    </xf>
    <xf numFmtId="9" fontId="2" fillId="0" borderId="13" xfId="3" applyFont="1" applyFill="1" applyBorder="1" applyAlignment="1">
      <alignment horizontal="center"/>
    </xf>
    <xf numFmtId="49" fontId="3" fillId="2" borderId="60" xfId="2" applyNumberFormat="1" applyFont="1" applyFill="1" applyBorder="1" applyAlignment="1">
      <alignment horizontal="center"/>
    </xf>
    <xf numFmtId="49" fontId="3" fillId="2" borderId="62" xfId="2" applyNumberFormat="1" applyFont="1" applyFill="1" applyBorder="1" applyAlignment="1">
      <alignment horizontal="center"/>
    </xf>
    <xf numFmtId="49" fontId="3" fillId="2" borderId="64" xfId="2" applyNumberFormat="1" applyFont="1" applyFill="1" applyBorder="1" applyAlignment="1">
      <alignment horizontal="center"/>
    </xf>
    <xf numFmtId="9" fontId="3" fillId="2" borderId="66" xfId="2" applyNumberFormat="1" applyFont="1" applyFill="1" applyBorder="1" applyAlignment="1">
      <alignment horizontal="center"/>
    </xf>
    <xf numFmtId="0" fontId="3" fillId="2" borderId="67" xfId="0" applyFont="1" applyFill="1" applyBorder="1" applyAlignment="1">
      <alignment horizontal="left"/>
    </xf>
    <xf numFmtId="0" fontId="2" fillId="0" borderId="63" xfId="0" applyFont="1" applyBorder="1" applyAlignment="1">
      <alignment horizontal="left"/>
    </xf>
    <xf numFmtId="9" fontId="2" fillId="4" borderId="68" xfId="3" applyNumberFormat="1" applyFont="1" applyFill="1" applyBorder="1" applyAlignment="1">
      <alignment horizontal="center"/>
    </xf>
    <xf numFmtId="0" fontId="0" fillId="0" borderId="63" xfId="0" applyBorder="1" applyAlignment="1">
      <alignment horizontal="left"/>
    </xf>
    <xf numFmtId="164" fontId="3" fillId="2" borderId="69" xfId="2" applyFont="1" applyFill="1" applyBorder="1" applyAlignment="1">
      <alignment horizontal="center"/>
    </xf>
    <xf numFmtId="44" fontId="3" fillId="2" borderId="70" xfId="0" applyNumberFormat="1" applyFont="1" applyFill="1" applyBorder="1"/>
    <xf numFmtId="44" fontId="3" fillId="7" borderId="71" xfId="0" applyNumberFormat="1" applyFont="1" applyFill="1" applyBorder="1"/>
    <xf numFmtId="164" fontId="3" fillId="2" borderId="70" xfId="2" applyNumberFormat="1" applyFont="1" applyFill="1" applyBorder="1"/>
    <xf numFmtId="0" fontId="3" fillId="2" borderId="72" xfId="0" applyFont="1" applyFill="1" applyBorder="1" applyAlignment="1">
      <alignment horizontal="left"/>
    </xf>
    <xf numFmtId="0" fontId="2" fillId="0" borderId="48" xfId="0" applyFont="1" applyBorder="1" applyAlignment="1">
      <alignment horizontal="center"/>
    </xf>
    <xf numFmtId="0" fontId="2" fillId="0" borderId="25" xfId="0" applyFont="1" applyFill="1" applyBorder="1" applyAlignment="1"/>
    <xf numFmtId="0" fontId="2" fillId="0" borderId="22" xfId="0" applyFont="1" applyFill="1" applyBorder="1" applyAlignment="1"/>
    <xf numFmtId="0" fontId="2" fillId="0" borderId="17" xfId="0" quotePrefix="1" applyFont="1" applyFill="1" applyBorder="1" applyAlignment="1"/>
    <xf numFmtId="0" fontId="2" fillId="0" borderId="11" xfId="0" quotePrefix="1" applyFont="1" applyFill="1" applyBorder="1" applyAlignment="1"/>
    <xf numFmtId="0" fontId="2" fillId="0" borderId="12" xfId="0" quotePrefix="1" applyFont="1" applyFill="1" applyBorder="1" applyAlignment="1"/>
    <xf numFmtId="0" fontId="2" fillId="0" borderId="20" xfId="0" quotePrefix="1" applyFont="1" applyFill="1" applyBorder="1" applyAlignment="1"/>
    <xf numFmtId="0" fontId="2" fillId="0" borderId="27" xfId="0" quotePrefix="1" applyFont="1" applyFill="1" applyBorder="1" applyAlignment="1"/>
    <xf numFmtId="0" fontId="2" fillId="0" borderId="24" xfId="0" quotePrefix="1" applyFont="1" applyFill="1" applyBorder="1" applyAlignment="1"/>
    <xf numFmtId="0" fontId="2" fillId="0" borderId="0" xfId="0" applyFont="1" applyBorder="1" applyAlignment="1"/>
    <xf numFmtId="9" fontId="2" fillId="4" borderId="18" xfId="3" applyFont="1" applyFill="1" applyBorder="1"/>
    <xf numFmtId="165" fontId="0" fillId="0" borderId="0" xfId="2" applyNumberFormat="1" applyFont="1" applyFill="1"/>
    <xf numFmtId="0" fontId="0" fillId="0" borderId="0" xfId="0" applyFill="1" applyAlignment="1">
      <alignment horizontal="left"/>
    </xf>
    <xf numFmtId="9" fontId="0" fillId="0" borderId="0" xfId="3" applyFont="1" applyFill="1"/>
    <xf numFmtId="0" fontId="8" fillId="0" borderId="0" xfId="0" applyFont="1" applyFill="1" applyBorder="1" applyAlignment="1"/>
    <xf numFmtId="0" fontId="2" fillId="0" borderId="0" xfId="0" applyFont="1" applyBorder="1" applyAlignment="1">
      <alignment wrapText="1"/>
    </xf>
    <xf numFmtId="0" fontId="2" fillId="0" borderId="48" xfId="0" applyFont="1" applyBorder="1" applyAlignment="1"/>
    <xf numFmtId="0" fontId="2" fillId="0" borderId="23" xfId="0" applyFont="1" applyBorder="1" applyAlignment="1"/>
    <xf numFmtId="0" fontId="3" fillId="0" borderId="48" xfId="0" applyFont="1" applyBorder="1" applyAlignment="1"/>
    <xf numFmtId="0" fontId="3" fillId="0" borderId="23" xfId="0" applyFont="1" applyBorder="1" applyAlignment="1"/>
    <xf numFmtId="0" fontId="3" fillId="0" borderId="43" xfId="0" applyFont="1" applyFill="1" applyBorder="1" applyAlignment="1"/>
    <xf numFmtId="0" fontId="3" fillId="0" borderId="46" xfId="0" applyFont="1" applyFill="1" applyBorder="1" applyAlignment="1"/>
    <xf numFmtId="0" fontId="3" fillId="0" borderId="44" xfId="0" applyFont="1" applyFill="1" applyBorder="1" applyAlignment="1"/>
    <xf numFmtId="0" fontId="2" fillId="0" borderId="26" xfId="0" applyFont="1" applyFill="1" applyBorder="1" applyAlignment="1"/>
    <xf numFmtId="9" fontId="0" fillId="4" borderId="16" xfId="3" applyFont="1" applyFill="1" applyBorder="1"/>
    <xf numFmtId="44" fontId="0" fillId="0" borderId="16" xfId="0" applyNumberFormat="1" applyBorder="1"/>
    <xf numFmtId="0" fontId="10" fillId="0" borderId="48" xfId="0" applyFont="1" applyFill="1" applyBorder="1" applyAlignment="1"/>
    <xf numFmtId="0" fontId="10" fillId="0" borderId="23" xfId="0" applyFont="1" applyFill="1" applyBorder="1" applyAlignment="1"/>
    <xf numFmtId="44" fontId="10" fillId="0" borderId="18" xfId="1" applyNumberFormat="1" applyFont="1" applyFill="1" applyBorder="1"/>
    <xf numFmtId="0" fontId="2" fillId="0" borderId="47" xfId="0" applyFont="1" applyBorder="1" applyAlignment="1"/>
    <xf numFmtId="0" fontId="2" fillId="0" borderId="4" xfId="0" applyFont="1" applyBorder="1" applyAlignment="1"/>
    <xf numFmtId="0" fontId="2" fillId="0" borderId="49" xfId="0" applyFont="1" applyBorder="1" applyAlignment="1"/>
    <xf numFmtId="0" fontId="2" fillId="0" borderId="73" xfId="0" applyFont="1" applyBorder="1" applyAlignment="1"/>
    <xf numFmtId="0" fontId="3" fillId="0" borderId="0" xfId="0" applyFont="1" applyFill="1" applyBorder="1" applyAlignment="1"/>
    <xf numFmtId="0" fontId="0" fillId="0" borderId="0" xfId="0" applyBorder="1" applyAlignment="1">
      <alignment wrapText="1"/>
    </xf>
    <xf numFmtId="0" fontId="0" fillId="0" borderId="16" xfId="0" applyBorder="1" applyAlignment="1">
      <alignment wrapText="1"/>
    </xf>
    <xf numFmtId="0" fontId="0" fillId="0" borderId="32" xfId="0" applyBorder="1" applyAlignment="1">
      <alignment wrapText="1"/>
    </xf>
    <xf numFmtId="0" fontId="0" fillId="0" borderId="33" xfId="0" applyBorder="1" applyAlignment="1">
      <alignment wrapText="1"/>
    </xf>
    <xf numFmtId="0" fontId="2" fillId="0" borderId="13" xfId="0" applyFont="1" applyFill="1" applyBorder="1" applyAlignment="1">
      <alignment wrapText="1"/>
    </xf>
    <xf numFmtId="0" fontId="3" fillId="2" borderId="20" xfId="0" applyFont="1" applyFill="1" applyBorder="1" applyAlignment="1">
      <alignment wrapText="1"/>
    </xf>
    <xf numFmtId="0" fontId="0" fillId="2" borderId="27" xfId="0" applyFill="1" applyBorder="1" applyAlignment="1">
      <alignment wrapText="1"/>
    </xf>
    <xf numFmtId="0" fontId="0" fillId="2" borderId="21" xfId="0" applyFill="1" applyBorder="1" applyAlignment="1">
      <alignment wrapText="1"/>
    </xf>
    <xf numFmtId="0" fontId="3" fillId="0" borderId="14" xfId="0" applyFont="1" applyBorder="1"/>
    <xf numFmtId="0" fontId="3" fillId="0" borderId="54" xfId="0" applyFont="1" applyBorder="1"/>
    <xf numFmtId="0" fontId="3" fillId="0" borderId="55" xfId="0" applyFont="1" applyBorder="1"/>
    <xf numFmtId="0" fontId="2" fillId="0" borderId="11" xfId="0" applyFont="1" applyFill="1" applyBorder="1" applyAlignment="1">
      <alignment wrapText="1"/>
    </xf>
    <xf numFmtId="0" fontId="2" fillId="0" borderId="19" xfId="0" applyFont="1" applyFill="1" applyBorder="1" applyAlignment="1">
      <alignment wrapText="1"/>
    </xf>
    <xf numFmtId="0" fontId="0" fillId="0" borderId="13" xfId="0" applyFill="1" applyBorder="1" applyAlignment="1">
      <alignment wrapText="1"/>
    </xf>
    <xf numFmtId="0" fontId="0" fillId="0" borderId="11" xfId="0" applyFill="1" applyBorder="1" applyAlignment="1">
      <alignment wrapText="1"/>
    </xf>
    <xf numFmtId="0" fontId="0" fillId="0" borderId="19" xfId="0" applyFill="1" applyBorder="1" applyAlignment="1">
      <alignment wrapText="1"/>
    </xf>
    <xf numFmtId="0" fontId="2" fillId="4" borderId="17" xfId="0" applyFont="1" applyFill="1" applyBorder="1" applyAlignment="1"/>
    <xf numFmtId="0" fontId="0" fillId="4" borderId="11" xfId="0" applyFill="1" applyBorder="1" applyAlignment="1"/>
    <xf numFmtId="0" fontId="0" fillId="4" borderId="19" xfId="0" applyFill="1" applyBorder="1" applyAlignment="1"/>
    <xf numFmtId="0" fontId="5" fillId="2" borderId="1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9" xfId="0" applyFont="1" applyFill="1" applyBorder="1" applyAlignment="1">
      <alignment horizontal="center" vertical="center" wrapText="1"/>
    </xf>
    <xf numFmtId="49" fontId="3" fillId="2" borderId="3" xfId="2" applyNumberFormat="1" applyFont="1" applyFill="1" applyBorder="1" applyAlignment="1">
      <alignment horizontal="center" wrapText="1"/>
    </xf>
    <xf numFmtId="0" fontId="0" fillId="0" borderId="61" xfId="0" applyBorder="1" applyAlignment="1">
      <alignment horizontal="center" wrapText="1"/>
    </xf>
    <xf numFmtId="0" fontId="0" fillId="0" borderId="2" xfId="0" applyBorder="1" applyAlignment="1">
      <alignment horizontal="center" wrapText="1"/>
    </xf>
    <xf numFmtId="0" fontId="0" fillId="0" borderId="63" xfId="0" applyBorder="1" applyAlignment="1">
      <alignment horizontal="center" wrapText="1"/>
    </xf>
    <xf numFmtId="0" fontId="0" fillId="0" borderId="6" xfId="0" applyBorder="1" applyAlignment="1">
      <alignment horizontal="center" wrapText="1"/>
    </xf>
    <xf numFmtId="0" fontId="0" fillId="0" borderId="65" xfId="0" applyBorder="1" applyAlignment="1">
      <alignment horizontal="center" wrapText="1"/>
    </xf>
    <xf numFmtId="0" fontId="3" fillId="2" borderId="20" xfId="0" applyFont="1" applyFill="1" applyBorder="1" applyAlignment="1">
      <alignment horizontal="center"/>
    </xf>
    <xf numFmtId="0" fontId="3" fillId="2" borderId="27" xfId="0" applyFont="1" applyFill="1" applyBorder="1" applyAlignment="1">
      <alignment horizontal="center"/>
    </xf>
    <xf numFmtId="0" fontId="3" fillId="2" borderId="21" xfId="0" applyFont="1" applyFill="1" applyBorder="1" applyAlignment="1">
      <alignment horizontal="center"/>
    </xf>
    <xf numFmtId="0" fontId="2" fillId="4" borderId="28" xfId="0" applyFont="1" applyFill="1" applyBorder="1" applyAlignment="1"/>
    <xf numFmtId="0" fontId="0" fillId="4" borderId="8" xfId="0" applyFill="1" applyBorder="1" applyAlignment="1"/>
    <xf numFmtId="0" fontId="0" fillId="4" borderId="30" xfId="0" applyFill="1" applyBorder="1" applyAlignment="1"/>
    <xf numFmtId="0" fontId="0" fillId="4" borderId="17" xfId="0" applyFill="1" applyBorder="1" applyAlignment="1"/>
    <xf numFmtId="0" fontId="9" fillId="0" borderId="0" xfId="0" applyFont="1" applyAlignment="1">
      <alignment wrapText="1"/>
    </xf>
    <xf numFmtId="0" fontId="8" fillId="0" borderId="0" xfId="0" applyFont="1" applyFill="1" applyBorder="1" applyAlignment="1"/>
    <xf numFmtId="0" fontId="3" fillId="3" borderId="50" xfId="0" applyFont="1" applyFill="1" applyBorder="1" applyAlignment="1">
      <alignment horizontal="center"/>
    </xf>
    <xf numFmtId="0" fontId="3" fillId="3" borderId="51" xfId="0" applyFont="1" applyFill="1" applyBorder="1" applyAlignment="1">
      <alignment horizontal="center"/>
    </xf>
    <xf numFmtId="0" fontId="3" fillId="3" borderId="52" xfId="0" applyFont="1" applyFill="1" applyBorder="1" applyAlignment="1">
      <alignment horizontal="center"/>
    </xf>
    <xf numFmtId="0" fontId="3" fillId="3" borderId="56" xfId="0" applyFont="1" applyFill="1" applyBorder="1" applyAlignment="1">
      <alignment horizontal="center"/>
    </xf>
    <xf numFmtId="9" fontId="3" fillId="3" borderId="57" xfId="3" applyFont="1" applyFill="1"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9" fontId="3" fillId="3" borderId="46" xfId="3" applyFont="1" applyFill="1" applyBorder="1" applyAlignment="1">
      <alignment horizontal="center"/>
    </xf>
    <xf numFmtId="9" fontId="3" fillId="3" borderId="44" xfId="3" applyFont="1" applyFill="1" applyBorder="1" applyAlignment="1">
      <alignment horizontal="center"/>
    </xf>
    <xf numFmtId="44" fontId="0" fillId="0" borderId="18" xfId="0" applyNumberFormat="1" applyBorder="1"/>
    <xf numFmtId="0" fontId="1" fillId="0" borderId="4" xfId="0" applyFont="1" applyFill="1" applyBorder="1" applyAlignment="1">
      <alignment wrapText="1"/>
    </xf>
    <xf numFmtId="0" fontId="0" fillId="0" borderId="4" xfId="0" applyBorder="1" applyAlignment="1">
      <alignment wrapText="1"/>
    </xf>
    <xf numFmtId="0" fontId="0" fillId="0" borderId="45" xfId="0" applyBorder="1" applyAlignment="1">
      <alignment wrapText="1"/>
    </xf>
    <xf numFmtId="0" fontId="0" fillId="0" borderId="73" xfId="0" applyBorder="1" applyAlignment="1">
      <alignment wrapText="1"/>
    </xf>
    <xf numFmtId="0" fontId="0" fillId="0" borderId="38" xfId="0" applyBorder="1" applyAlignment="1">
      <alignment wrapText="1"/>
    </xf>
    <xf numFmtId="0" fontId="0" fillId="0" borderId="4" xfId="0" applyFill="1" applyBorder="1" applyAlignment="1">
      <alignment wrapText="1"/>
    </xf>
    <xf numFmtId="0" fontId="2" fillId="0" borderId="31" xfId="0" applyFont="1" applyBorder="1" applyAlignment="1">
      <alignment horizontal="right"/>
    </xf>
    <xf numFmtId="0" fontId="1" fillId="0" borderId="4" xfId="0" applyFont="1" applyBorder="1" applyAlignment="1">
      <alignment wrapText="1"/>
    </xf>
    <xf numFmtId="0" fontId="1" fillId="0" borderId="0" xfId="0" applyFont="1" applyBorder="1" applyAlignment="1">
      <alignment wrapText="1"/>
    </xf>
    <xf numFmtId="0" fontId="3" fillId="0" borderId="50" xfId="0" applyFont="1" applyBorder="1" applyAlignment="1"/>
    <xf numFmtId="0" fontId="3" fillId="0" borderId="51" xfId="0" applyFont="1" applyBorder="1" applyAlignment="1"/>
    <xf numFmtId="0" fontId="3" fillId="0" borderId="52" xfId="0" applyFont="1" applyBorder="1" applyAlignment="1"/>
  </cellXfs>
  <cellStyles count="7">
    <cellStyle name="Euro" xfId="1" xr:uid="{00000000-0005-0000-0000-000000000000}"/>
    <cellStyle name="Euro 2" xfId="4" xr:uid="{DC86720E-3959-4DA5-B1D3-1DC1450E1F16}"/>
    <cellStyle name="Komma" xfId="2" builtinId="3"/>
    <cellStyle name="Komma 2" xfId="5" xr:uid="{3168D953-0DFF-4671-B0FE-90A74B98C762}"/>
    <cellStyle name="Prozent" xfId="3" builtinId="5"/>
    <cellStyle name="Prozent 2" xfId="6" xr:uid="{9B93380D-FA64-4341-9786-BDD2181FA452}"/>
    <cellStyle name="Standard" xfId="0" builtinId="0"/>
  </cellStyles>
  <dxfs count="6">
    <dxf>
      <font>
        <b/>
        <i val="0"/>
        <color rgb="FFFF0000"/>
      </font>
    </dxf>
    <dxf>
      <font>
        <color rgb="FF9C0006"/>
      </font>
      <fill>
        <patternFill>
          <bgColor theme="5" tint="0.79998168889431442"/>
        </patternFill>
      </fill>
    </dxf>
    <dxf>
      <font>
        <color rgb="FF9C0006"/>
      </font>
      <fill>
        <patternFill>
          <bgColor rgb="FFFFC7CE"/>
        </patternFill>
      </fill>
    </dxf>
    <dxf>
      <font>
        <b/>
        <i val="0"/>
        <color rgb="FFFF0000"/>
      </font>
    </dxf>
    <dxf>
      <font>
        <color rgb="FF9C0006"/>
      </font>
      <fill>
        <patternFill>
          <bgColor theme="5" tint="0.79998168889431442"/>
        </patternFill>
      </fill>
    </dxf>
    <dxf>
      <font>
        <color rgb="FF9C0006"/>
      </font>
      <fill>
        <patternFill>
          <bgColor rgb="FFFFC7CE"/>
        </patternFill>
      </fill>
    </dxf>
  </dxfs>
  <tableStyles count="0" defaultTableStyle="TableStyleMedium2" defaultPivotStyle="PivotStyleLight16"/>
  <colors>
    <mruColors>
      <color rgb="FFADC5D3"/>
      <color rgb="FF6491AC"/>
      <color rgb="FF009B74"/>
      <color rgb="FFC50059"/>
      <color rgb="FFE84155"/>
      <color rgb="FFFF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24</xdr:col>
      <xdr:colOff>209436</xdr:colOff>
      <xdr:row>10</xdr:row>
      <xdr:rowOff>63465</xdr:rowOff>
    </xdr:to>
    <xdr:sp macro="" textlink="">
      <xdr:nvSpPr>
        <xdr:cNvPr id="2" name="EsriDoNotEdit">
          <a:extLst>
            <a:ext uri="{FF2B5EF4-FFF2-40B4-BE49-F238E27FC236}">
              <a16:creationId xmlns:a16="http://schemas.microsoft.com/office/drawing/2014/main" id="{4F291628-C5B8-4508-A58C-E4CF0BF0FA79}"/>
            </a:ext>
          </a:extLst>
        </xdr:cNvPr>
        <xdr:cNvSpPr/>
      </xdr:nvSpPr>
      <xdr:spPr>
        <a:xfrm>
          <a:off x="0" y="0"/>
          <a:ext cx="18497436" cy="1650965"/>
        </a:xfrm>
        <a:prstGeom prst="rect">
          <a:avLst/>
        </a:prstGeom>
        <a:noFill/>
      </xdr:spPr>
      <xdr:txBody>
        <a:bodyPr wrap="none" lIns="91440" tIns="45720" rIns="91440" bIns="45720">
          <a:spAutoFit/>
        </a:bodyPr>
        <a:lstStyle/>
        <a:p>
          <a:pPr algn="ctr"/>
          <a:r>
            <a:rPr lang="de-DE"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NICHT BEARBEITEN </a:t>
          </a:r>
        </a:p>
        <a:p>
          <a:pPr algn="ctr"/>
          <a:r>
            <a:rPr lang="de-DE"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Ist nur für die Verwendung durch Esri vorgesehen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605E3-D89E-4749-AA5F-2792E4FB1B4A}">
  <sheetPr>
    <pageSetUpPr fitToPage="1"/>
  </sheetPr>
  <dimension ref="A1:R61"/>
  <sheetViews>
    <sheetView showGridLines="0" tabSelected="1" zoomScale="130" zoomScaleNormal="130" workbookViewId="0">
      <selection activeCell="C34" sqref="C34"/>
    </sheetView>
  </sheetViews>
  <sheetFormatPr baseColWidth="10" defaultColWidth="11.5703125" defaultRowHeight="12.75" x14ac:dyDescent="0.2"/>
  <cols>
    <col min="1" max="1" width="3" style="9" customWidth="1"/>
    <col min="2" max="4" width="11.7109375" style="9" customWidth="1"/>
    <col min="5" max="8" width="14.7109375" style="9" customWidth="1"/>
    <col min="9" max="9" width="14.7109375" style="1" customWidth="1"/>
    <col min="10" max="11" width="14.7109375" style="9" customWidth="1"/>
    <col min="12" max="12" width="14.7109375" style="7" customWidth="1"/>
    <col min="13" max="13" width="4.28515625" style="10" customWidth="1"/>
    <col min="14" max="14" width="22.85546875" style="3" customWidth="1"/>
    <col min="15" max="15" width="18.7109375" style="9" customWidth="1"/>
    <col min="16" max="16" width="11.5703125" style="9"/>
    <col min="17" max="17" width="61.42578125" style="9" bestFit="1" customWidth="1"/>
    <col min="18" max="16384" width="11.5703125" style="9"/>
  </cols>
  <sheetData>
    <row r="1" spans="1:17" ht="15" customHeight="1" x14ac:dyDescent="0.25">
      <c r="A1" s="169" t="s">
        <v>41</v>
      </c>
      <c r="B1" s="169"/>
      <c r="C1" s="169"/>
      <c r="D1" s="169"/>
      <c r="E1" s="169"/>
      <c r="F1" s="169"/>
      <c r="G1" s="169"/>
      <c r="H1" s="169"/>
      <c r="I1" s="169"/>
      <c r="J1" s="169"/>
      <c r="K1" s="169"/>
      <c r="L1" s="169"/>
      <c r="M1" s="169"/>
      <c r="N1" s="169"/>
      <c r="O1" s="169"/>
    </row>
    <row r="2" spans="1:17" x14ac:dyDescent="0.2">
      <c r="A2" s="170" t="s">
        <v>66</v>
      </c>
      <c r="B2" s="170"/>
      <c r="C2" s="170"/>
      <c r="D2" s="170"/>
      <c r="E2" s="170"/>
      <c r="F2" s="170"/>
      <c r="G2" s="170"/>
      <c r="H2" s="170"/>
      <c r="I2" s="170"/>
      <c r="J2" s="170"/>
      <c r="K2" s="170"/>
      <c r="L2" s="170"/>
      <c r="M2" s="170"/>
      <c r="N2" s="170"/>
      <c r="O2" s="170"/>
    </row>
    <row r="3" spans="1:17" x14ac:dyDescent="0.2">
      <c r="A3" s="133" t="s">
        <v>27</v>
      </c>
      <c r="B3" s="133"/>
      <c r="C3" s="133"/>
      <c r="D3" s="133"/>
      <c r="E3" s="133"/>
      <c r="F3" s="133"/>
      <c r="G3" s="133"/>
      <c r="H3" s="133"/>
      <c r="I3" s="133"/>
      <c r="J3" s="133"/>
      <c r="K3" s="133"/>
      <c r="L3" s="133"/>
      <c r="M3" s="133"/>
      <c r="N3" s="133"/>
      <c r="O3" s="133"/>
    </row>
    <row r="4" spans="1:17" ht="13.5" thickBot="1" x14ac:dyDescent="0.25">
      <c r="A4" s="67"/>
      <c r="B4" s="67"/>
      <c r="C4" s="67"/>
      <c r="D4" s="67"/>
      <c r="E4" s="67"/>
      <c r="F4" s="67"/>
      <c r="G4" s="67"/>
      <c r="H4" s="67"/>
      <c r="I4" s="67"/>
      <c r="J4" s="67"/>
      <c r="K4" s="67"/>
      <c r="L4" s="67"/>
      <c r="M4" s="67"/>
      <c r="N4" s="67"/>
      <c r="O4" s="67"/>
    </row>
    <row r="5" spans="1:17" ht="13.5" thickTop="1" x14ac:dyDescent="0.2">
      <c r="A5" s="171" t="s">
        <v>35</v>
      </c>
      <c r="B5" s="172"/>
      <c r="C5" s="172"/>
      <c r="D5" s="173"/>
      <c r="E5" s="53" t="s">
        <v>36</v>
      </c>
      <c r="F5" s="171" t="s">
        <v>37</v>
      </c>
      <c r="G5" s="172"/>
      <c r="H5" s="174"/>
      <c r="I5" s="175" t="s">
        <v>38</v>
      </c>
      <c r="J5" s="176"/>
      <c r="K5" s="176"/>
      <c r="L5" s="176"/>
      <c r="M5" s="177"/>
      <c r="N5" s="178"/>
      <c r="O5" s="179"/>
    </row>
    <row r="6" spans="1:17" ht="13.15" customHeight="1" x14ac:dyDescent="0.2">
      <c r="A6" s="153" t="s">
        <v>62</v>
      </c>
      <c r="B6" s="154"/>
      <c r="C6" s="154"/>
      <c r="D6" s="155"/>
      <c r="E6" s="28" t="s">
        <v>0</v>
      </c>
      <c r="F6" s="29" t="s">
        <v>5</v>
      </c>
      <c r="G6" s="16" t="s">
        <v>16</v>
      </c>
      <c r="H6" s="74" t="s">
        <v>17</v>
      </c>
      <c r="I6" s="87" t="s">
        <v>1</v>
      </c>
      <c r="J6" s="17" t="s">
        <v>18</v>
      </c>
      <c r="K6" s="13" t="s">
        <v>4</v>
      </c>
      <c r="L6" s="156" t="s">
        <v>33</v>
      </c>
      <c r="M6" s="157"/>
      <c r="N6" s="81" t="s">
        <v>1</v>
      </c>
      <c r="O6" s="58" t="s">
        <v>18</v>
      </c>
      <c r="Q6" s="23"/>
    </row>
    <row r="7" spans="1:17" ht="13.15" customHeight="1" x14ac:dyDescent="0.2">
      <c r="A7" s="153"/>
      <c r="B7" s="154"/>
      <c r="C7" s="154"/>
      <c r="D7" s="155"/>
      <c r="E7" s="28" t="s">
        <v>78</v>
      </c>
      <c r="F7" s="24" t="s">
        <v>63</v>
      </c>
      <c r="G7" s="15"/>
      <c r="H7" s="75"/>
      <c r="I7" s="88" t="s">
        <v>0</v>
      </c>
      <c r="J7" s="30" t="s">
        <v>0</v>
      </c>
      <c r="K7" s="14" t="s">
        <v>0</v>
      </c>
      <c r="L7" s="158"/>
      <c r="M7" s="159"/>
      <c r="N7" s="82" t="s">
        <v>8</v>
      </c>
      <c r="O7" s="59" t="s">
        <v>2</v>
      </c>
      <c r="Q7" s="6"/>
    </row>
    <row r="8" spans="1:17" ht="13.15" customHeight="1" x14ac:dyDescent="0.2">
      <c r="A8" s="153"/>
      <c r="B8" s="154"/>
      <c r="C8" s="154"/>
      <c r="D8" s="155"/>
      <c r="E8" s="28"/>
      <c r="F8" s="25" t="s">
        <v>7</v>
      </c>
      <c r="G8" s="22" t="s">
        <v>7</v>
      </c>
      <c r="H8" s="76" t="s">
        <v>7</v>
      </c>
      <c r="I8" s="89" t="s">
        <v>58</v>
      </c>
      <c r="J8" s="31"/>
      <c r="K8" s="26" t="s">
        <v>10</v>
      </c>
      <c r="L8" s="160"/>
      <c r="M8" s="161"/>
      <c r="N8" s="83" t="s">
        <v>58</v>
      </c>
      <c r="O8" s="60" t="s">
        <v>3</v>
      </c>
    </row>
    <row r="9" spans="1:17" s="8" customFormat="1" ht="13.5" thickBot="1" x14ac:dyDescent="0.25">
      <c r="A9" s="162" t="s">
        <v>40</v>
      </c>
      <c r="B9" s="163"/>
      <c r="C9" s="163"/>
      <c r="D9" s="164"/>
      <c r="E9" s="71" t="s">
        <v>31</v>
      </c>
      <c r="F9" s="72" t="s">
        <v>30</v>
      </c>
      <c r="G9" s="73" t="s">
        <v>30</v>
      </c>
      <c r="H9" s="77" t="s">
        <v>30</v>
      </c>
      <c r="I9" s="90" t="s">
        <v>32</v>
      </c>
      <c r="J9" s="35" t="s">
        <v>30</v>
      </c>
      <c r="K9" s="35" t="s">
        <v>30</v>
      </c>
      <c r="L9" s="35" t="s">
        <v>30</v>
      </c>
      <c r="M9" s="91" t="s">
        <v>6</v>
      </c>
      <c r="N9" s="84" t="s">
        <v>32</v>
      </c>
      <c r="O9" s="61" t="s">
        <v>30</v>
      </c>
    </row>
    <row r="10" spans="1:17" x14ac:dyDescent="0.2">
      <c r="A10" s="165" t="s">
        <v>13</v>
      </c>
      <c r="B10" s="166"/>
      <c r="C10" s="166"/>
      <c r="D10" s="167"/>
      <c r="E10" s="40"/>
      <c r="F10" s="39">
        <v>0</v>
      </c>
      <c r="G10" s="52">
        <f t="shared" ref="G10:G30" si="0">IF(E10="nein","keine Angabe",0)</f>
        <v>0</v>
      </c>
      <c r="H10" s="78">
        <f>IF(E10="nein","keine Angabe",(F10-G10))</f>
        <v>0</v>
      </c>
      <c r="I10" s="93">
        <f t="shared" ref="I10:I30" si="1">IF(E10="nein","keine Angabe",0)</f>
        <v>0</v>
      </c>
      <c r="J10" s="32">
        <f>IF(E10="nein","keine Angabe",(G10*I10))</f>
        <v>0</v>
      </c>
      <c r="K10" s="70">
        <f>IF(E10="nein","keine Angabe",(J10*60%))</f>
        <v>0</v>
      </c>
      <c r="L10" s="47"/>
      <c r="M10" s="92"/>
      <c r="N10" s="85">
        <f>IF(E10="nein",1,(1-I10))</f>
        <v>1</v>
      </c>
      <c r="O10" s="62">
        <f>IF(E10="nein",F10,(N10*G10))</f>
        <v>0</v>
      </c>
    </row>
    <row r="11" spans="1:17" x14ac:dyDescent="0.2">
      <c r="A11" s="150" t="s">
        <v>14</v>
      </c>
      <c r="B11" s="151"/>
      <c r="C11" s="151"/>
      <c r="D11" s="152"/>
      <c r="E11" s="41"/>
      <c r="F11" s="39">
        <v>0</v>
      </c>
      <c r="G11" s="52">
        <f t="shared" si="0"/>
        <v>0</v>
      </c>
      <c r="H11" s="79">
        <f>IF(E11="nein","keine Angabe",(F11-G11))</f>
        <v>0</v>
      </c>
      <c r="I11" s="93">
        <f t="shared" si="1"/>
        <v>0</v>
      </c>
      <c r="J11" s="32">
        <f>IF(E11="nein","keine Angabe",(G11*I11))</f>
        <v>0</v>
      </c>
      <c r="K11" s="48">
        <f t="shared" ref="K11:K30" si="2">IF(E11="nein","keine Angabe",(J11*60%))</f>
        <v>0</v>
      </c>
      <c r="L11" s="47"/>
      <c r="M11" s="94"/>
      <c r="N11" s="86">
        <f t="shared" ref="N11:N30" si="3">IF(E11="nein",1,(1-I11))</f>
        <v>1</v>
      </c>
      <c r="O11" s="62">
        <f>IF(E11="nein",F11,(N11*G11))</f>
        <v>0</v>
      </c>
    </row>
    <row r="12" spans="1:17" x14ac:dyDescent="0.2">
      <c r="A12" s="150" t="s">
        <v>15</v>
      </c>
      <c r="B12" s="151"/>
      <c r="C12" s="151"/>
      <c r="D12" s="152"/>
      <c r="E12" s="41"/>
      <c r="F12" s="39">
        <v>0</v>
      </c>
      <c r="G12" s="52">
        <f t="shared" si="0"/>
        <v>0</v>
      </c>
      <c r="H12" s="79">
        <f t="shared" ref="H12:H30" si="4">IF(E12="nein","keine Angabe",(F12-G12))</f>
        <v>0</v>
      </c>
      <c r="I12" s="93">
        <f t="shared" si="1"/>
        <v>0</v>
      </c>
      <c r="J12" s="32">
        <f>IF(E12="nein","keine Angabe",(G12*I12))</f>
        <v>0</v>
      </c>
      <c r="K12" s="48">
        <f t="shared" si="2"/>
        <v>0</v>
      </c>
      <c r="L12" s="47"/>
      <c r="M12" s="94"/>
      <c r="N12" s="86">
        <f t="shared" si="3"/>
        <v>1</v>
      </c>
      <c r="O12" s="62">
        <f t="shared" ref="O12:O30" si="5">IF(E12="nein",F12,(N12*G12))</f>
        <v>0</v>
      </c>
    </row>
    <row r="13" spans="1:17" x14ac:dyDescent="0.2">
      <c r="A13" s="168" t="s">
        <v>28</v>
      </c>
      <c r="B13" s="151"/>
      <c r="C13" s="151"/>
      <c r="D13" s="152"/>
      <c r="E13" s="41"/>
      <c r="F13" s="39">
        <v>0</v>
      </c>
      <c r="G13" s="52">
        <f t="shared" si="0"/>
        <v>0</v>
      </c>
      <c r="H13" s="79">
        <f t="shared" si="4"/>
        <v>0</v>
      </c>
      <c r="I13" s="93">
        <f t="shared" si="1"/>
        <v>0</v>
      </c>
      <c r="J13" s="32">
        <f>IF(E13="nein","keine Angabe",(G13*I13))</f>
        <v>0</v>
      </c>
      <c r="K13" s="48">
        <f t="shared" si="2"/>
        <v>0</v>
      </c>
      <c r="L13" s="47"/>
      <c r="M13" s="94"/>
      <c r="N13" s="86">
        <f t="shared" si="3"/>
        <v>1</v>
      </c>
      <c r="O13" s="62">
        <f t="shared" si="5"/>
        <v>0</v>
      </c>
    </row>
    <row r="14" spans="1:17" x14ac:dyDescent="0.2">
      <c r="A14" s="168" t="s">
        <v>29</v>
      </c>
      <c r="B14" s="151"/>
      <c r="C14" s="151"/>
      <c r="D14" s="152"/>
      <c r="E14" s="41"/>
      <c r="F14" s="39">
        <v>0</v>
      </c>
      <c r="G14" s="52">
        <f t="shared" si="0"/>
        <v>0</v>
      </c>
      <c r="H14" s="79">
        <f t="shared" si="4"/>
        <v>0</v>
      </c>
      <c r="I14" s="93">
        <f t="shared" si="1"/>
        <v>0</v>
      </c>
      <c r="J14" s="32">
        <f t="shared" ref="J14:J30" si="6">IF(E14="nein","keine Angabe",(G14*I14))</f>
        <v>0</v>
      </c>
      <c r="K14" s="48">
        <f t="shared" si="2"/>
        <v>0</v>
      </c>
      <c r="L14" s="47"/>
      <c r="M14" s="94"/>
      <c r="N14" s="86">
        <f t="shared" si="3"/>
        <v>1</v>
      </c>
      <c r="O14" s="62">
        <f t="shared" si="5"/>
        <v>0</v>
      </c>
    </row>
    <row r="15" spans="1:17" x14ac:dyDescent="0.2">
      <c r="A15" s="168" t="s">
        <v>43</v>
      </c>
      <c r="B15" s="151"/>
      <c r="C15" s="151"/>
      <c r="D15" s="152"/>
      <c r="E15" s="41"/>
      <c r="F15" s="39">
        <v>0</v>
      </c>
      <c r="G15" s="52">
        <f t="shared" si="0"/>
        <v>0</v>
      </c>
      <c r="H15" s="79">
        <f t="shared" si="4"/>
        <v>0</v>
      </c>
      <c r="I15" s="93">
        <f t="shared" si="1"/>
        <v>0</v>
      </c>
      <c r="J15" s="32">
        <f t="shared" si="6"/>
        <v>0</v>
      </c>
      <c r="K15" s="48">
        <f t="shared" si="2"/>
        <v>0</v>
      </c>
      <c r="L15" s="47"/>
      <c r="M15" s="94"/>
      <c r="N15" s="86">
        <f t="shared" si="3"/>
        <v>1</v>
      </c>
      <c r="O15" s="62">
        <f t="shared" si="5"/>
        <v>0</v>
      </c>
    </row>
    <row r="16" spans="1:17" x14ac:dyDescent="0.2">
      <c r="A16" s="168" t="s">
        <v>44</v>
      </c>
      <c r="B16" s="151"/>
      <c r="C16" s="151"/>
      <c r="D16" s="152"/>
      <c r="E16" s="41"/>
      <c r="F16" s="39">
        <v>0</v>
      </c>
      <c r="G16" s="52">
        <f t="shared" si="0"/>
        <v>0</v>
      </c>
      <c r="H16" s="79">
        <f t="shared" si="4"/>
        <v>0</v>
      </c>
      <c r="I16" s="93">
        <f t="shared" si="1"/>
        <v>0</v>
      </c>
      <c r="J16" s="32">
        <f t="shared" si="6"/>
        <v>0</v>
      </c>
      <c r="K16" s="48">
        <f t="shared" si="2"/>
        <v>0</v>
      </c>
      <c r="L16" s="47"/>
      <c r="M16" s="94"/>
      <c r="N16" s="86">
        <f t="shared" si="3"/>
        <v>1</v>
      </c>
      <c r="O16" s="62">
        <f t="shared" si="5"/>
        <v>0</v>
      </c>
    </row>
    <row r="17" spans="1:17" x14ac:dyDescent="0.2">
      <c r="A17" s="168" t="s">
        <v>45</v>
      </c>
      <c r="B17" s="151"/>
      <c r="C17" s="151"/>
      <c r="D17" s="152"/>
      <c r="E17" s="41"/>
      <c r="F17" s="39">
        <v>0</v>
      </c>
      <c r="G17" s="52">
        <f t="shared" si="0"/>
        <v>0</v>
      </c>
      <c r="H17" s="79">
        <f t="shared" si="4"/>
        <v>0</v>
      </c>
      <c r="I17" s="93">
        <f t="shared" si="1"/>
        <v>0</v>
      </c>
      <c r="J17" s="32">
        <f t="shared" si="6"/>
        <v>0</v>
      </c>
      <c r="K17" s="48">
        <f t="shared" si="2"/>
        <v>0</v>
      </c>
      <c r="L17" s="47"/>
      <c r="M17" s="92"/>
      <c r="N17" s="86">
        <f t="shared" si="3"/>
        <v>1</v>
      </c>
      <c r="O17" s="62">
        <f t="shared" si="5"/>
        <v>0</v>
      </c>
      <c r="P17" s="5"/>
      <c r="Q17" s="19"/>
    </row>
    <row r="18" spans="1:17" x14ac:dyDescent="0.2">
      <c r="A18" s="150" t="s">
        <v>46</v>
      </c>
      <c r="B18" s="151"/>
      <c r="C18" s="151"/>
      <c r="D18" s="152"/>
      <c r="E18" s="41"/>
      <c r="F18" s="39">
        <v>0</v>
      </c>
      <c r="G18" s="52">
        <f t="shared" si="0"/>
        <v>0</v>
      </c>
      <c r="H18" s="79">
        <f t="shared" si="4"/>
        <v>0</v>
      </c>
      <c r="I18" s="93">
        <f t="shared" si="1"/>
        <v>0</v>
      </c>
      <c r="J18" s="32">
        <f t="shared" si="6"/>
        <v>0</v>
      </c>
      <c r="K18" s="48">
        <f t="shared" si="2"/>
        <v>0</v>
      </c>
      <c r="L18" s="47"/>
      <c r="M18" s="92"/>
      <c r="N18" s="86">
        <f t="shared" si="3"/>
        <v>1</v>
      </c>
      <c r="O18" s="62">
        <f t="shared" si="5"/>
        <v>0</v>
      </c>
      <c r="P18" s="5"/>
      <c r="Q18" s="19"/>
    </row>
    <row r="19" spans="1:17" x14ac:dyDescent="0.2">
      <c r="A19" s="150" t="s">
        <v>47</v>
      </c>
      <c r="B19" s="151"/>
      <c r="C19" s="151"/>
      <c r="D19" s="152"/>
      <c r="E19" s="41"/>
      <c r="F19" s="39">
        <v>0</v>
      </c>
      <c r="G19" s="52">
        <f t="shared" si="0"/>
        <v>0</v>
      </c>
      <c r="H19" s="79">
        <f t="shared" si="4"/>
        <v>0</v>
      </c>
      <c r="I19" s="93">
        <f t="shared" si="1"/>
        <v>0</v>
      </c>
      <c r="J19" s="32">
        <f t="shared" si="6"/>
        <v>0</v>
      </c>
      <c r="K19" s="48">
        <f t="shared" si="2"/>
        <v>0</v>
      </c>
      <c r="L19" s="47"/>
      <c r="M19" s="92"/>
      <c r="N19" s="86">
        <f t="shared" si="3"/>
        <v>1</v>
      </c>
      <c r="O19" s="62">
        <f t="shared" si="5"/>
        <v>0</v>
      </c>
      <c r="P19" s="5"/>
      <c r="Q19" s="19"/>
    </row>
    <row r="20" spans="1:17" x14ac:dyDescent="0.2">
      <c r="A20" s="150" t="s">
        <v>48</v>
      </c>
      <c r="B20" s="151"/>
      <c r="C20" s="151"/>
      <c r="D20" s="152"/>
      <c r="E20" s="41"/>
      <c r="F20" s="39">
        <v>0</v>
      </c>
      <c r="G20" s="52">
        <f t="shared" si="0"/>
        <v>0</v>
      </c>
      <c r="H20" s="79">
        <f t="shared" si="4"/>
        <v>0</v>
      </c>
      <c r="I20" s="93">
        <f t="shared" si="1"/>
        <v>0</v>
      </c>
      <c r="J20" s="32">
        <f t="shared" si="6"/>
        <v>0</v>
      </c>
      <c r="K20" s="48">
        <f t="shared" si="2"/>
        <v>0</v>
      </c>
      <c r="L20" s="47"/>
      <c r="M20" s="92"/>
      <c r="N20" s="86">
        <f t="shared" si="3"/>
        <v>1</v>
      </c>
      <c r="O20" s="62">
        <f t="shared" si="5"/>
        <v>0</v>
      </c>
      <c r="P20" s="5"/>
      <c r="Q20" s="19"/>
    </row>
    <row r="21" spans="1:17" x14ac:dyDescent="0.2">
      <c r="A21" s="150" t="s">
        <v>49</v>
      </c>
      <c r="B21" s="151"/>
      <c r="C21" s="151"/>
      <c r="D21" s="152"/>
      <c r="E21" s="41"/>
      <c r="F21" s="39">
        <v>0</v>
      </c>
      <c r="G21" s="52">
        <f t="shared" si="0"/>
        <v>0</v>
      </c>
      <c r="H21" s="79">
        <f t="shared" si="4"/>
        <v>0</v>
      </c>
      <c r="I21" s="93">
        <f t="shared" si="1"/>
        <v>0</v>
      </c>
      <c r="J21" s="32">
        <f t="shared" si="6"/>
        <v>0</v>
      </c>
      <c r="K21" s="48">
        <f t="shared" si="2"/>
        <v>0</v>
      </c>
      <c r="L21" s="47"/>
      <c r="M21" s="92"/>
      <c r="N21" s="86">
        <f t="shared" si="3"/>
        <v>1</v>
      </c>
      <c r="O21" s="62">
        <f t="shared" si="5"/>
        <v>0</v>
      </c>
      <c r="P21" s="5"/>
      <c r="Q21" s="19"/>
    </row>
    <row r="22" spans="1:17" x14ac:dyDescent="0.2">
      <c r="A22" s="150" t="s">
        <v>50</v>
      </c>
      <c r="B22" s="151"/>
      <c r="C22" s="151"/>
      <c r="D22" s="152"/>
      <c r="E22" s="41"/>
      <c r="F22" s="39">
        <v>0</v>
      </c>
      <c r="G22" s="52">
        <f t="shared" si="0"/>
        <v>0</v>
      </c>
      <c r="H22" s="79">
        <f t="shared" si="4"/>
        <v>0</v>
      </c>
      <c r="I22" s="93">
        <f t="shared" si="1"/>
        <v>0</v>
      </c>
      <c r="J22" s="32">
        <f t="shared" si="6"/>
        <v>0</v>
      </c>
      <c r="K22" s="48">
        <f t="shared" si="2"/>
        <v>0</v>
      </c>
      <c r="L22" s="47"/>
      <c r="M22" s="92"/>
      <c r="N22" s="86">
        <f t="shared" si="3"/>
        <v>1</v>
      </c>
      <c r="O22" s="62">
        <f t="shared" si="5"/>
        <v>0</v>
      </c>
      <c r="P22" s="5"/>
      <c r="Q22" s="19"/>
    </row>
    <row r="23" spans="1:17" x14ac:dyDescent="0.2">
      <c r="A23" s="150" t="s">
        <v>51</v>
      </c>
      <c r="B23" s="151"/>
      <c r="C23" s="151"/>
      <c r="D23" s="152"/>
      <c r="E23" s="41"/>
      <c r="F23" s="39">
        <v>0</v>
      </c>
      <c r="G23" s="52">
        <f t="shared" si="0"/>
        <v>0</v>
      </c>
      <c r="H23" s="79">
        <f t="shared" si="4"/>
        <v>0</v>
      </c>
      <c r="I23" s="93">
        <f t="shared" si="1"/>
        <v>0</v>
      </c>
      <c r="J23" s="32">
        <f t="shared" si="6"/>
        <v>0</v>
      </c>
      <c r="K23" s="48">
        <f t="shared" si="2"/>
        <v>0</v>
      </c>
      <c r="L23" s="47"/>
      <c r="M23" s="92"/>
      <c r="N23" s="86">
        <f t="shared" si="3"/>
        <v>1</v>
      </c>
      <c r="O23" s="62">
        <f t="shared" si="5"/>
        <v>0</v>
      </c>
      <c r="P23" s="5"/>
      <c r="Q23" s="19"/>
    </row>
    <row r="24" spans="1:17" x14ac:dyDescent="0.2">
      <c r="A24" s="150" t="s">
        <v>52</v>
      </c>
      <c r="B24" s="151"/>
      <c r="C24" s="151"/>
      <c r="D24" s="152"/>
      <c r="E24" s="41"/>
      <c r="F24" s="39">
        <v>0</v>
      </c>
      <c r="G24" s="52">
        <f t="shared" si="0"/>
        <v>0</v>
      </c>
      <c r="H24" s="79">
        <f t="shared" si="4"/>
        <v>0</v>
      </c>
      <c r="I24" s="93">
        <f t="shared" si="1"/>
        <v>0</v>
      </c>
      <c r="J24" s="32">
        <f t="shared" si="6"/>
        <v>0</v>
      </c>
      <c r="K24" s="48">
        <f t="shared" si="2"/>
        <v>0</v>
      </c>
      <c r="L24" s="47"/>
      <c r="M24" s="92"/>
      <c r="N24" s="86">
        <f t="shared" si="3"/>
        <v>1</v>
      </c>
      <c r="O24" s="62">
        <f t="shared" si="5"/>
        <v>0</v>
      </c>
      <c r="P24" s="5"/>
      <c r="Q24" s="19"/>
    </row>
    <row r="25" spans="1:17" x14ac:dyDescent="0.2">
      <c r="A25" s="150" t="s">
        <v>53</v>
      </c>
      <c r="B25" s="151"/>
      <c r="C25" s="151"/>
      <c r="D25" s="152"/>
      <c r="E25" s="41"/>
      <c r="F25" s="39">
        <v>0</v>
      </c>
      <c r="G25" s="52">
        <f t="shared" si="0"/>
        <v>0</v>
      </c>
      <c r="H25" s="79">
        <f t="shared" si="4"/>
        <v>0</v>
      </c>
      <c r="I25" s="93">
        <f t="shared" si="1"/>
        <v>0</v>
      </c>
      <c r="J25" s="32">
        <f t="shared" si="6"/>
        <v>0</v>
      </c>
      <c r="K25" s="48">
        <f t="shared" si="2"/>
        <v>0</v>
      </c>
      <c r="L25" s="47"/>
      <c r="M25" s="92"/>
      <c r="N25" s="86">
        <f t="shared" si="3"/>
        <v>1</v>
      </c>
      <c r="O25" s="62">
        <f t="shared" si="5"/>
        <v>0</v>
      </c>
      <c r="P25" s="5"/>
      <c r="Q25" s="19"/>
    </row>
    <row r="26" spans="1:17" x14ac:dyDescent="0.2">
      <c r="A26" s="150" t="s">
        <v>54</v>
      </c>
      <c r="B26" s="151"/>
      <c r="C26" s="151"/>
      <c r="D26" s="152"/>
      <c r="E26" s="41"/>
      <c r="F26" s="39">
        <v>0</v>
      </c>
      <c r="G26" s="52">
        <f t="shared" si="0"/>
        <v>0</v>
      </c>
      <c r="H26" s="79">
        <f t="shared" si="4"/>
        <v>0</v>
      </c>
      <c r="I26" s="93">
        <f t="shared" si="1"/>
        <v>0</v>
      </c>
      <c r="J26" s="32">
        <f t="shared" si="6"/>
        <v>0</v>
      </c>
      <c r="K26" s="48">
        <f t="shared" si="2"/>
        <v>0</v>
      </c>
      <c r="L26" s="47"/>
      <c r="M26" s="92"/>
      <c r="N26" s="86">
        <f t="shared" si="3"/>
        <v>1</v>
      </c>
      <c r="O26" s="62">
        <f t="shared" si="5"/>
        <v>0</v>
      </c>
      <c r="P26" s="5"/>
      <c r="Q26" s="19"/>
    </row>
    <row r="27" spans="1:17" x14ac:dyDescent="0.2">
      <c r="A27" s="150" t="s">
        <v>55</v>
      </c>
      <c r="B27" s="151"/>
      <c r="C27" s="151"/>
      <c r="D27" s="152"/>
      <c r="E27" s="41"/>
      <c r="F27" s="39">
        <v>0</v>
      </c>
      <c r="G27" s="52">
        <f t="shared" si="0"/>
        <v>0</v>
      </c>
      <c r="H27" s="79">
        <f t="shared" si="4"/>
        <v>0</v>
      </c>
      <c r="I27" s="93">
        <f t="shared" si="1"/>
        <v>0</v>
      </c>
      <c r="J27" s="32">
        <f t="shared" si="6"/>
        <v>0</v>
      </c>
      <c r="K27" s="48">
        <f t="shared" si="2"/>
        <v>0</v>
      </c>
      <c r="L27" s="47"/>
      <c r="M27" s="92"/>
      <c r="N27" s="86">
        <f t="shared" si="3"/>
        <v>1</v>
      </c>
      <c r="O27" s="62">
        <f t="shared" si="5"/>
        <v>0</v>
      </c>
      <c r="P27" s="5"/>
      <c r="Q27" s="19"/>
    </row>
    <row r="28" spans="1:17" x14ac:dyDescent="0.2">
      <c r="A28" s="150" t="s">
        <v>56</v>
      </c>
      <c r="B28" s="151"/>
      <c r="C28" s="151"/>
      <c r="D28" s="152"/>
      <c r="E28" s="41"/>
      <c r="F28" s="39">
        <v>0</v>
      </c>
      <c r="G28" s="52">
        <f t="shared" si="0"/>
        <v>0</v>
      </c>
      <c r="H28" s="79">
        <f t="shared" si="4"/>
        <v>0</v>
      </c>
      <c r="I28" s="93">
        <f t="shared" si="1"/>
        <v>0</v>
      </c>
      <c r="J28" s="32">
        <f t="shared" si="6"/>
        <v>0</v>
      </c>
      <c r="K28" s="48">
        <f t="shared" si="2"/>
        <v>0</v>
      </c>
      <c r="L28" s="47"/>
      <c r="M28" s="92"/>
      <c r="N28" s="86">
        <f t="shared" si="3"/>
        <v>1</v>
      </c>
      <c r="O28" s="62">
        <f t="shared" si="5"/>
        <v>0</v>
      </c>
      <c r="P28" s="5"/>
      <c r="Q28" s="19"/>
    </row>
    <row r="29" spans="1:17" x14ac:dyDescent="0.2">
      <c r="A29" s="150" t="s">
        <v>57</v>
      </c>
      <c r="B29" s="151"/>
      <c r="C29" s="151"/>
      <c r="D29" s="152"/>
      <c r="E29" s="41"/>
      <c r="F29" s="39">
        <v>0</v>
      </c>
      <c r="G29" s="52">
        <f t="shared" si="0"/>
        <v>0</v>
      </c>
      <c r="H29" s="79">
        <f t="shared" si="4"/>
        <v>0</v>
      </c>
      <c r="I29" s="93">
        <f t="shared" si="1"/>
        <v>0</v>
      </c>
      <c r="J29" s="32">
        <f t="shared" si="6"/>
        <v>0</v>
      </c>
      <c r="K29" s="48">
        <f t="shared" si="2"/>
        <v>0</v>
      </c>
      <c r="L29" s="47"/>
      <c r="M29" s="92"/>
      <c r="N29" s="86">
        <f t="shared" si="3"/>
        <v>1</v>
      </c>
      <c r="O29" s="62">
        <f t="shared" si="5"/>
        <v>0</v>
      </c>
      <c r="P29" s="5"/>
      <c r="Q29" s="19"/>
    </row>
    <row r="30" spans="1:17" x14ac:dyDescent="0.2">
      <c r="A30" s="150" t="s">
        <v>39</v>
      </c>
      <c r="B30" s="151"/>
      <c r="C30" s="151"/>
      <c r="D30" s="152"/>
      <c r="E30" s="41"/>
      <c r="F30" s="39">
        <v>0</v>
      </c>
      <c r="G30" s="52">
        <f t="shared" si="0"/>
        <v>0</v>
      </c>
      <c r="H30" s="79">
        <f t="shared" si="4"/>
        <v>0</v>
      </c>
      <c r="I30" s="93">
        <f t="shared" si="1"/>
        <v>0</v>
      </c>
      <c r="J30" s="32">
        <f t="shared" si="6"/>
        <v>0</v>
      </c>
      <c r="K30" s="48">
        <f t="shared" si="2"/>
        <v>0</v>
      </c>
      <c r="L30" s="47"/>
      <c r="M30" s="94"/>
      <c r="N30" s="86">
        <f t="shared" si="3"/>
        <v>1</v>
      </c>
      <c r="O30" s="62">
        <f t="shared" si="5"/>
        <v>0</v>
      </c>
      <c r="Q30" s="109"/>
    </row>
    <row r="31" spans="1:17" s="12" customFormat="1" ht="13.5" thickBot="1" x14ac:dyDescent="0.25">
      <c r="A31" s="139" t="s">
        <v>21</v>
      </c>
      <c r="B31" s="140"/>
      <c r="C31" s="140"/>
      <c r="D31" s="141"/>
      <c r="E31" s="34"/>
      <c r="F31" s="33">
        <f>SUM(F10:F30)</f>
        <v>0</v>
      </c>
      <c r="G31" s="54">
        <f>SUM(G10:G30)</f>
        <v>0</v>
      </c>
      <c r="H31" s="80">
        <f>SUM(H10:H30)</f>
        <v>0</v>
      </c>
      <c r="I31" s="95"/>
      <c r="J31" s="96">
        <f>SUM(J10:J30)</f>
        <v>0</v>
      </c>
      <c r="K31" s="97">
        <f>SUM(K10:K30)</f>
        <v>0</v>
      </c>
      <c r="L31" s="98">
        <f>ROUND(K31/20,0)</f>
        <v>0</v>
      </c>
      <c r="M31" s="99" t="s">
        <v>6</v>
      </c>
      <c r="N31" s="84"/>
      <c r="O31" s="63">
        <f>SUM(O10:O30)</f>
        <v>0</v>
      </c>
      <c r="Q31" s="21"/>
    </row>
    <row r="32" spans="1:17" x14ac:dyDescent="0.2">
      <c r="G32" s="27"/>
      <c r="H32" s="42"/>
      <c r="J32" s="2"/>
      <c r="L32" s="4"/>
    </row>
    <row r="33" spans="1:17" x14ac:dyDescent="0.2">
      <c r="B33" s="11"/>
      <c r="C33" s="11"/>
      <c r="D33" s="18"/>
      <c r="E33" s="21"/>
      <c r="L33" s="4"/>
    </row>
    <row r="34" spans="1:17" x14ac:dyDescent="0.2">
      <c r="B34" s="68"/>
      <c r="K34" s="20"/>
      <c r="L34" s="111"/>
      <c r="M34" s="112"/>
      <c r="N34" s="113"/>
      <c r="Q34" s="20"/>
    </row>
    <row r="35" spans="1:17" ht="13.5" thickBot="1" x14ac:dyDescent="0.25"/>
    <row r="36" spans="1:17" x14ac:dyDescent="0.2">
      <c r="A36" s="142" t="s">
        <v>79</v>
      </c>
      <c r="B36" s="143"/>
      <c r="C36" s="143"/>
      <c r="D36" s="143"/>
      <c r="E36" s="143"/>
      <c r="F36" s="143"/>
      <c r="G36" s="143"/>
      <c r="H36" s="143"/>
      <c r="I36" s="144"/>
      <c r="K36" s="120" t="s">
        <v>74</v>
      </c>
      <c r="L36" s="121"/>
      <c r="M36" s="121"/>
      <c r="N36" s="121"/>
      <c r="O36" s="122"/>
    </row>
    <row r="37" spans="1:17" x14ac:dyDescent="0.2">
      <c r="A37" s="64" t="s">
        <v>26</v>
      </c>
      <c r="B37" s="138" t="s">
        <v>65</v>
      </c>
      <c r="C37" s="145"/>
      <c r="D37" s="145"/>
      <c r="E37" s="145"/>
      <c r="F37" s="145"/>
      <c r="G37" s="145"/>
      <c r="H37" s="145"/>
      <c r="I37" s="146"/>
      <c r="K37" s="116" t="s">
        <v>19</v>
      </c>
      <c r="L37" s="117"/>
      <c r="M37" s="117"/>
      <c r="N37" s="117"/>
      <c r="O37" s="49">
        <f>H31</f>
        <v>0</v>
      </c>
    </row>
    <row r="38" spans="1:17" x14ac:dyDescent="0.2">
      <c r="A38" s="66"/>
      <c r="B38" s="147"/>
      <c r="C38" s="148"/>
      <c r="D38" s="148"/>
      <c r="E38" s="148"/>
      <c r="F38" s="148"/>
      <c r="G38" s="148"/>
      <c r="H38" s="148"/>
      <c r="I38" s="149"/>
      <c r="K38" s="116" t="s">
        <v>20</v>
      </c>
      <c r="L38" s="117"/>
      <c r="M38" s="117"/>
      <c r="N38" s="117"/>
      <c r="O38" s="50">
        <f>O31</f>
        <v>0</v>
      </c>
      <c r="Q38" s="109"/>
    </row>
    <row r="39" spans="1:17" ht="12.75" customHeight="1" x14ac:dyDescent="0.2">
      <c r="A39" s="64" t="s">
        <v>26</v>
      </c>
      <c r="B39" s="181" t="s">
        <v>67</v>
      </c>
      <c r="C39" s="182"/>
      <c r="D39" s="182"/>
      <c r="E39" s="182"/>
      <c r="F39" s="182"/>
      <c r="G39" s="182"/>
      <c r="H39" s="182"/>
      <c r="I39" s="183"/>
      <c r="K39" s="123" t="s">
        <v>80</v>
      </c>
      <c r="L39" s="117"/>
      <c r="M39" s="117"/>
      <c r="N39" s="117"/>
      <c r="O39" s="110">
        <v>0.19</v>
      </c>
    </row>
    <row r="40" spans="1:17" ht="12.75" customHeight="1" x14ac:dyDescent="0.2">
      <c r="A40" s="36"/>
      <c r="B40" s="184"/>
      <c r="C40" s="184"/>
      <c r="D40" s="184"/>
      <c r="E40" s="184"/>
      <c r="F40" s="184"/>
      <c r="G40" s="184"/>
      <c r="H40" s="184"/>
      <c r="I40" s="185"/>
      <c r="K40" s="129" t="s">
        <v>81</v>
      </c>
      <c r="L40" s="130"/>
      <c r="M40" s="130"/>
      <c r="N40" s="130"/>
      <c r="O40" s="124">
        <v>0</v>
      </c>
    </row>
    <row r="41" spans="1:17" x14ac:dyDescent="0.2">
      <c r="A41" s="64" t="s">
        <v>26</v>
      </c>
      <c r="B41" s="186" t="s">
        <v>83</v>
      </c>
      <c r="C41" s="182"/>
      <c r="D41" s="182"/>
      <c r="E41" s="182"/>
      <c r="F41" s="182"/>
      <c r="G41" s="182"/>
      <c r="H41" s="182"/>
      <c r="I41" s="183"/>
      <c r="K41" s="116" t="s">
        <v>82</v>
      </c>
      <c r="L41" s="117"/>
      <c r="M41" s="117"/>
      <c r="N41" s="117"/>
      <c r="O41" s="180">
        <f>(O37+O38)*(O39*(1-O40))</f>
        <v>0</v>
      </c>
      <c r="P41" s="19"/>
      <c r="Q41" s="19"/>
    </row>
    <row r="42" spans="1:17" x14ac:dyDescent="0.2">
      <c r="A42" s="37"/>
      <c r="B42" s="184"/>
      <c r="C42" s="184"/>
      <c r="D42" s="184"/>
      <c r="E42" s="184"/>
      <c r="F42" s="184"/>
      <c r="G42" s="184"/>
      <c r="H42" s="184"/>
      <c r="I42" s="185"/>
      <c r="K42" s="131"/>
      <c r="L42" s="132"/>
      <c r="M42" s="132"/>
      <c r="N42" s="132"/>
      <c r="O42" s="125"/>
      <c r="P42" s="19"/>
      <c r="Q42" s="19"/>
    </row>
    <row r="43" spans="1:17" ht="12.75" customHeight="1" x14ac:dyDescent="0.2">
      <c r="A43" s="64" t="s">
        <v>26</v>
      </c>
      <c r="B43" s="181" t="s">
        <v>68</v>
      </c>
      <c r="C43" s="182"/>
      <c r="D43" s="182"/>
      <c r="E43" s="182"/>
      <c r="F43" s="182"/>
      <c r="G43" s="182"/>
      <c r="H43" s="182"/>
      <c r="I43" s="183"/>
      <c r="K43" s="116" t="s">
        <v>69</v>
      </c>
      <c r="L43" s="117"/>
      <c r="M43" s="117"/>
      <c r="N43" s="117"/>
      <c r="O43" s="51">
        <f>K31</f>
        <v>0</v>
      </c>
      <c r="P43" s="19"/>
      <c r="Q43" s="19"/>
    </row>
    <row r="44" spans="1:17" ht="12.75" customHeight="1" x14ac:dyDescent="0.2">
      <c r="A44" s="37"/>
      <c r="B44" s="134"/>
      <c r="C44" s="134"/>
      <c r="D44" s="134"/>
      <c r="E44" s="134"/>
      <c r="F44" s="134"/>
      <c r="G44" s="134"/>
      <c r="H44" s="134"/>
      <c r="I44" s="135"/>
      <c r="K44" s="118" t="s">
        <v>42</v>
      </c>
      <c r="L44" s="119"/>
      <c r="M44" s="119"/>
      <c r="N44" s="119"/>
      <c r="O44" s="38">
        <f>O37+O38+O41+O43</f>
        <v>0</v>
      </c>
      <c r="P44" s="19"/>
      <c r="Q44" s="19"/>
    </row>
    <row r="45" spans="1:17" x14ac:dyDescent="0.2">
      <c r="A45" s="37"/>
      <c r="B45" s="134"/>
      <c r="C45" s="134"/>
      <c r="D45" s="134"/>
      <c r="E45" s="134"/>
      <c r="F45" s="134"/>
      <c r="G45" s="134"/>
      <c r="H45" s="134"/>
      <c r="I45" s="135"/>
      <c r="K45" s="100"/>
      <c r="L45" s="117"/>
      <c r="M45" s="117"/>
      <c r="N45" s="117"/>
      <c r="O45" s="45"/>
      <c r="P45" s="19"/>
      <c r="Q45" s="19"/>
    </row>
    <row r="46" spans="1:17" ht="13.5" thickBot="1" x14ac:dyDescent="0.25">
      <c r="A46" s="187"/>
      <c r="B46" s="136"/>
      <c r="C46" s="136"/>
      <c r="D46" s="136"/>
      <c r="E46" s="136"/>
      <c r="F46" s="136"/>
      <c r="G46" s="136"/>
      <c r="H46" s="136"/>
      <c r="I46" s="137"/>
      <c r="K46" s="116" t="s">
        <v>70</v>
      </c>
      <c r="L46" s="117"/>
      <c r="M46" s="117"/>
      <c r="N46" s="117"/>
      <c r="O46" s="43">
        <v>0</v>
      </c>
      <c r="P46" s="19"/>
      <c r="Q46" s="19"/>
    </row>
    <row r="47" spans="1:17" ht="13.5" thickBot="1" x14ac:dyDescent="0.25">
      <c r="A47" s="11"/>
      <c r="B47" s="115"/>
      <c r="C47" s="115"/>
      <c r="D47" s="115"/>
      <c r="E47" s="115"/>
      <c r="F47" s="115"/>
      <c r="G47" s="115"/>
      <c r="H47" s="115"/>
      <c r="I47" s="115"/>
      <c r="K47" s="126" t="s">
        <v>77</v>
      </c>
      <c r="L47" s="127"/>
      <c r="M47" s="127"/>
      <c r="N47" s="127"/>
      <c r="O47" s="128">
        <v>0</v>
      </c>
      <c r="P47" s="20"/>
      <c r="Q47" s="20"/>
    </row>
    <row r="48" spans="1:17" ht="13.15" customHeight="1" x14ac:dyDescent="0.2">
      <c r="A48" s="190" t="s">
        <v>64</v>
      </c>
      <c r="B48" s="191"/>
      <c r="C48" s="191"/>
      <c r="D48" s="191"/>
      <c r="E48" s="191"/>
      <c r="F48" s="191"/>
      <c r="G48" s="191"/>
      <c r="H48" s="191"/>
      <c r="I48" s="192"/>
      <c r="K48" s="118" t="s">
        <v>71</v>
      </c>
      <c r="L48" s="119"/>
      <c r="M48" s="119"/>
      <c r="N48" s="119"/>
      <c r="O48" s="38">
        <f>O44-O46</f>
        <v>0</v>
      </c>
    </row>
    <row r="49" spans="1:18" x14ac:dyDescent="0.2">
      <c r="A49" s="36" t="s">
        <v>26</v>
      </c>
      <c r="B49" s="189" t="s">
        <v>75</v>
      </c>
      <c r="C49" s="134"/>
      <c r="D49" s="134"/>
      <c r="E49" s="134"/>
      <c r="F49" s="134"/>
      <c r="G49" s="134"/>
      <c r="H49" s="134"/>
      <c r="I49" s="135"/>
      <c r="K49" s="118"/>
      <c r="L49" s="119"/>
      <c r="M49" s="119"/>
      <c r="N49" s="119"/>
      <c r="O49" s="46"/>
    </row>
    <row r="50" spans="1:18" x14ac:dyDescent="0.2">
      <c r="A50" s="37"/>
      <c r="B50" s="134"/>
      <c r="C50" s="134"/>
      <c r="D50" s="134"/>
      <c r="E50" s="134"/>
      <c r="F50" s="134"/>
      <c r="G50" s="134"/>
      <c r="H50" s="134"/>
      <c r="I50" s="135"/>
      <c r="K50" s="116" t="s">
        <v>24</v>
      </c>
      <c r="L50" s="117"/>
      <c r="M50" s="117"/>
      <c r="N50" s="117"/>
      <c r="O50" s="44"/>
    </row>
    <row r="51" spans="1:18" x14ac:dyDescent="0.2">
      <c r="A51" s="37"/>
      <c r="B51" s="134"/>
      <c r="C51" s="134"/>
      <c r="D51" s="134"/>
      <c r="E51" s="134"/>
      <c r="F51" s="134"/>
      <c r="G51" s="134"/>
      <c r="H51" s="134"/>
      <c r="I51" s="135"/>
      <c r="K51" s="118" t="s">
        <v>72</v>
      </c>
      <c r="L51" s="119"/>
      <c r="M51" s="119"/>
      <c r="N51" s="119"/>
      <c r="O51" s="38">
        <f>O48*O50/100</f>
        <v>0</v>
      </c>
    </row>
    <row r="52" spans="1:18" ht="13.5" customHeight="1" thickBot="1" x14ac:dyDescent="0.25">
      <c r="A52" s="36"/>
      <c r="B52" s="134"/>
      <c r="C52" s="134"/>
      <c r="D52" s="134"/>
      <c r="E52" s="134"/>
      <c r="F52" s="134"/>
      <c r="G52" s="134"/>
      <c r="H52" s="134"/>
      <c r="I52" s="135"/>
      <c r="K52" s="118" t="s">
        <v>25</v>
      </c>
      <c r="L52" s="119"/>
      <c r="M52" s="119"/>
      <c r="N52" s="119"/>
      <c r="O52" s="55">
        <f>O48-O51</f>
        <v>0</v>
      </c>
    </row>
    <row r="53" spans="1:18" ht="12.75" customHeight="1" x14ac:dyDescent="0.2">
      <c r="A53" s="37"/>
      <c r="B53" s="134"/>
      <c r="C53" s="134"/>
      <c r="D53" s="134"/>
      <c r="E53" s="134"/>
      <c r="F53" s="134"/>
      <c r="G53" s="134"/>
      <c r="H53" s="134"/>
      <c r="I53" s="135"/>
      <c r="K53" s="101" t="s">
        <v>34</v>
      </c>
      <c r="L53" s="102"/>
      <c r="M53" s="102"/>
      <c r="N53" s="102"/>
      <c r="O53" s="56"/>
    </row>
    <row r="54" spans="1:18" x14ac:dyDescent="0.2">
      <c r="A54" s="37"/>
      <c r="B54" s="184"/>
      <c r="C54" s="184"/>
      <c r="D54" s="184"/>
      <c r="E54" s="184"/>
      <c r="F54" s="184"/>
      <c r="G54" s="184"/>
      <c r="H54" s="184"/>
      <c r="I54" s="185"/>
      <c r="K54" s="103" t="s">
        <v>61</v>
      </c>
      <c r="L54" s="104"/>
      <c r="M54" s="104"/>
      <c r="N54" s="105"/>
      <c r="O54" s="69">
        <f>Berechnungsgrundlage!K31</f>
        <v>0</v>
      </c>
      <c r="Q54" s="8"/>
    </row>
    <row r="55" spans="1:18" ht="13.15" customHeight="1" x14ac:dyDescent="0.2">
      <c r="A55" s="64" t="s">
        <v>26</v>
      </c>
      <c r="B55" s="188" t="s">
        <v>76</v>
      </c>
      <c r="C55" s="182"/>
      <c r="D55" s="182"/>
      <c r="E55" s="182"/>
      <c r="F55" s="182"/>
      <c r="G55" s="182"/>
      <c r="H55" s="182"/>
      <c r="I55" s="183"/>
      <c r="K55" s="103" t="s">
        <v>59</v>
      </c>
      <c r="L55" s="104"/>
      <c r="M55" s="104"/>
      <c r="N55" s="105"/>
      <c r="O55" s="43">
        <v>0</v>
      </c>
      <c r="Q55" s="19"/>
    </row>
    <row r="56" spans="1:18" x14ac:dyDescent="0.2">
      <c r="A56" s="37"/>
      <c r="B56" s="134"/>
      <c r="C56" s="134"/>
      <c r="D56" s="134"/>
      <c r="E56" s="134"/>
      <c r="F56" s="134"/>
      <c r="G56" s="134"/>
      <c r="H56" s="134"/>
      <c r="I56" s="135"/>
      <c r="K56" s="103" t="s">
        <v>60</v>
      </c>
      <c r="L56" s="104"/>
      <c r="M56" s="104"/>
      <c r="N56" s="105"/>
      <c r="O56" s="43">
        <v>0</v>
      </c>
      <c r="Q56" s="19"/>
      <c r="R56" s="19"/>
    </row>
    <row r="57" spans="1:18" ht="13.5" thickBot="1" x14ac:dyDescent="0.25">
      <c r="A57" s="37"/>
      <c r="B57" s="134"/>
      <c r="C57" s="134"/>
      <c r="D57" s="134"/>
      <c r="E57" s="134"/>
      <c r="F57" s="134"/>
      <c r="G57" s="134"/>
      <c r="H57" s="134"/>
      <c r="I57" s="135"/>
      <c r="K57" s="106" t="s">
        <v>73</v>
      </c>
      <c r="L57" s="107"/>
      <c r="M57" s="107"/>
      <c r="N57" s="108"/>
      <c r="O57" s="57">
        <f>O52-O54-O55-O56</f>
        <v>0</v>
      </c>
      <c r="R57" s="19"/>
    </row>
    <row r="58" spans="1:18" ht="12.75" customHeight="1" x14ac:dyDescent="0.2">
      <c r="A58" s="36"/>
      <c r="B58" s="134"/>
      <c r="C58" s="134"/>
      <c r="D58" s="134"/>
      <c r="E58" s="134"/>
      <c r="F58" s="134"/>
      <c r="G58" s="134"/>
      <c r="H58" s="134"/>
      <c r="I58" s="135"/>
      <c r="L58" s="9"/>
      <c r="M58" s="9"/>
      <c r="N58" s="9"/>
      <c r="R58" s="19"/>
    </row>
    <row r="59" spans="1:18" x14ac:dyDescent="0.2">
      <c r="A59" s="37"/>
      <c r="B59" s="134"/>
      <c r="C59" s="134"/>
      <c r="D59" s="134"/>
      <c r="E59" s="134"/>
      <c r="F59" s="134"/>
      <c r="G59" s="134"/>
      <c r="H59" s="134"/>
      <c r="I59" s="135"/>
      <c r="L59" s="9"/>
      <c r="M59" s="9"/>
      <c r="N59" s="9"/>
      <c r="R59" s="19"/>
    </row>
    <row r="60" spans="1:18" x14ac:dyDescent="0.2">
      <c r="A60" s="37"/>
      <c r="B60" s="134"/>
      <c r="C60" s="134"/>
      <c r="D60" s="134"/>
      <c r="E60" s="134"/>
      <c r="F60" s="134"/>
      <c r="G60" s="134"/>
      <c r="H60" s="134"/>
      <c r="I60" s="135"/>
      <c r="L60" s="9"/>
      <c r="M60" s="9"/>
      <c r="N60" s="9"/>
      <c r="R60" s="19"/>
    </row>
    <row r="61" spans="1:18" ht="13.5" thickBot="1" x14ac:dyDescent="0.25">
      <c r="A61" s="65"/>
      <c r="B61" s="136"/>
      <c r="C61" s="136"/>
      <c r="D61" s="136"/>
      <c r="E61" s="136"/>
      <c r="F61" s="136"/>
      <c r="G61" s="136"/>
      <c r="H61" s="136"/>
      <c r="I61" s="137"/>
    </row>
  </sheetData>
  <mergeCells count="40">
    <mergeCell ref="B55:I61"/>
    <mergeCell ref="B39:I40"/>
    <mergeCell ref="B41:I42"/>
    <mergeCell ref="B43:I46"/>
    <mergeCell ref="B49:I54"/>
    <mergeCell ref="A1:O1"/>
    <mergeCell ref="A2:O2"/>
    <mergeCell ref="A5:D5"/>
    <mergeCell ref="F5:H5"/>
    <mergeCell ref="I5:M5"/>
    <mergeCell ref="N5:O5"/>
    <mergeCell ref="A18:D18"/>
    <mergeCell ref="A6:D8"/>
    <mergeCell ref="L6:M8"/>
    <mergeCell ref="A9:D9"/>
    <mergeCell ref="A10:D10"/>
    <mergeCell ref="A11:D11"/>
    <mergeCell ref="A12:D12"/>
    <mergeCell ref="A13:D13"/>
    <mergeCell ref="A14:D14"/>
    <mergeCell ref="A15:D15"/>
    <mergeCell ref="A16:D16"/>
    <mergeCell ref="A17:D17"/>
    <mergeCell ref="A25:D25"/>
    <mergeCell ref="A26:D26"/>
    <mergeCell ref="A27:D27"/>
    <mergeCell ref="A28:D28"/>
    <mergeCell ref="A29:D29"/>
    <mergeCell ref="A3:O3"/>
    <mergeCell ref="A48:I48"/>
    <mergeCell ref="A31:D31"/>
    <mergeCell ref="A36:I36"/>
    <mergeCell ref="B37:I38"/>
    <mergeCell ref="A30:D30"/>
    <mergeCell ref="A19:D19"/>
    <mergeCell ref="A20:D20"/>
    <mergeCell ref="A21:D21"/>
    <mergeCell ref="A22:D22"/>
    <mergeCell ref="A23:D23"/>
    <mergeCell ref="A24:D24"/>
  </mergeCells>
  <conditionalFormatting sqref="O10:O30 F10:M30">
    <cfRule type="cellIs" dxfId="5" priority="3" operator="lessThan">
      <formula>0</formula>
    </cfRule>
  </conditionalFormatting>
  <conditionalFormatting sqref="G10:O30">
    <cfRule type="containsText" dxfId="4" priority="2" operator="containsText" text="keine Angabe">
      <formula>NOT(ISERROR(SEARCH("keine Angabe",G10)))</formula>
    </cfRule>
  </conditionalFormatting>
  <conditionalFormatting sqref="O57">
    <cfRule type="cellIs" dxfId="3" priority="1" operator="lessThan">
      <formula>0</formula>
    </cfRule>
  </conditionalFormatting>
  <dataValidations count="2">
    <dataValidation type="list" operator="equal" allowBlank="1" showInputMessage="1" showErrorMessage="1" sqref="O50" xr:uid="{179A4A04-6EA6-4866-9801-1CB5E044ACE5}">
      <formula1>"65,70,85"</formula1>
    </dataValidation>
    <dataValidation type="list" allowBlank="1" showInputMessage="1" showErrorMessage="1" sqref="E10:E30" xr:uid="{A26838AB-16A0-4FCF-8DE9-B24CA1ABA5E7}">
      <formula1>"ja,nein"</formula1>
    </dataValidation>
  </dataValidations>
  <pageMargins left="0.39370078740157483" right="0.39370078740157483" top="0.98425196850393704" bottom="0.98425196850393704" header="0.51181102362204722" footer="0.51181102362204722"/>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17FFD-1706-4653-9441-B1F1CDBF2F10}">
  <sheetPr>
    <pageSetUpPr fitToPage="1"/>
  </sheetPr>
  <dimension ref="A1:R61"/>
  <sheetViews>
    <sheetView showGridLines="0" zoomScale="130" zoomScaleNormal="130" workbookViewId="0">
      <selection activeCell="D34" sqref="D34"/>
    </sheetView>
  </sheetViews>
  <sheetFormatPr baseColWidth="10" defaultColWidth="11.5703125" defaultRowHeight="12.75" x14ac:dyDescent="0.2"/>
  <cols>
    <col min="1" max="1" width="3" style="9" customWidth="1"/>
    <col min="2" max="4" width="11.7109375" style="9" customWidth="1"/>
    <col min="5" max="8" width="14.7109375" style="9" customWidth="1"/>
    <col min="9" max="9" width="14.7109375" style="1" customWidth="1"/>
    <col min="10" max="11" width="14.7109375" style="9" customWidth="1"/>
    <col min="12" max="12" width="14.7109375" style="7" customWidth="1"/>
    <col min="13" max="13" width="4.28515625" style="10" customWidth="1"/>
    <col min="14" max="14" width="22.85546875" style="3" customWidth="1"/>
    <col min="15" max="15" width="18.7109375" style="9" customWidth="1"/>
    <col min="16" max="16" width="11.5703125" style="9"/>
    <col min="17" max="17" width="61.42578125" style="9" bestFit="1" customWidth="1"/>
    <col min="18" max="16384" width="11.5703125" style="9"/>
  </cols>
  <sheetData>
    <row r="1" spans="1:17" ht="15" customHeight="1" x14ac:dyDescent="0.25">
      <c r="A1" s="169" t="s">
        <v>41</v>
      </c>
      <c r="B1" s="169"/>
      <c r="C1" s="169"/>
      <c r="D1" s="169"/>
      <c r="E1" s="169"/>
      <c r="F1" s="169"/>
      <c r="G1" s="169"/>
      <c r="H1" s="169"/>
      <c r="I1" s="169"/>
      <c r="J1" s="169"/>
      <c r="K1" s="169"/>
      <c r="L1" s="169"/>
      <c r="M1" s="169"/>
      <c r="N1" s="169"/>
      <c r="O1" s="169"/>
    </row>
    <row r="2" spans="1:17" x14ac:dyDescent="0.2">
      <c r="A2" s="170" t="s">
        <v>66</v>
      </c>
      <c r="B2" s="170"/>
      <c r="C2" s="170"/>
      <c r="D2" s="170"/>
      <c r="E2" s="170"/>
      <c r="F2" s="170"/>
      <c r="G2" s="170"/>
      <c r="H2" s="170"/>
      <c r="I2" s="170"/>
      <c r="J2" s="170"/>
      <c r="K2" s="170"/>
      <c r="L2" s="170"/>
      <c r="M2" s="170"/>
      <c r="N2" s="170"/>
      <c r="O2" s="170"/>
    </row>
    <row r="3" spans="1:17" x14ac:dyDescent="0.2">
      <c r="A3" s="133" t="s">
        <v>27</v>
      </c>
      <c r="B3" s="133"/>
      <c r="C3" s="133"/>
      <c r="D3" s="133"/>
      <c r="E3" s="133"/>
      <c r="F3" s="133"/>
      <c r="G3" s="133"/>
      <c r="H3" s="133"/>
      <c r="I3" s="133"/>
      <c r="J3" s="133"/>
      <c r="K3" s="133"/>
      <c r="L3" s="133"/>
      <c r="M3" s="133"/>
      <c r="N3" s="133"/>
      <c r="O3" s="133"/>
    </row>
    <row r="4" spans="1:17" ht="13.5" thickBot="1" x14ac:dyDescent="0.25">
      <c r="A4" s="114"/>
      <c r="B4" s="114"/>
      <c r="C4" s="114"/>
      <c r="D4" s="114"/>
      <c r="E4" s="114"/>
      <c r="F4" s="114"/>
      <c r="G4" s="114"/>
      <c r="H4" s="114"/>
      <c r="I4" s="114"/>
      <c r="J4" s="114"/>
      <c r="K4" s="114"/>
      <c r="L4" s="114"/>
      <c r="M4" s="114"/>
      <c r="N4" s="114"/>
      <c r="O4" s="114"/>
    </row>
    <row r="5" spans="1:17" ht="13.5" thickTop="1" x14ac:dyDescent="0.2">
      <c r="A5" s="171" t="s">
        <v>35</v>
      </c>
      <c r="B5" s="172"/>
      <c r="C5" s="172"/>
      <c r="D5" s="173"/>
      <c r="E5" s="53" t="s">
        <v>36</v>
      </c>
      <c r="F5" s="171" t="s">
        <v>37</v>
      </c>
      <c r="G5" s="172"/>
      <c r="H5" s="174"/>
      <c r="I5" s="175" t="s">
        <v>38</v>
      </c>
      <c r="J5" s="176"/>
      <c r="K5" s="176"/>
      <c r="L5" s="176"/>
      <c r="M5" s="177"/>
      <c r="N5" s="178"/>
      <c r="O5" s="179"/>
    </row>
    <row r="6" spans="1:17" ht="13.15" customHeight="1" x14ac:dyDescent="0.2">
      <c r="A6" s="153" t="s">
        <v>62</v>
      </c>
      <c r="B6" s="154"/>
      <c r="C6" s="154"/>
      <c r="D6" s="155"/>
      <c r="E6" s="28" t="s">
        <v>0</v>
      </c>
      <c r="F6" s="29" t="s">
        <v>5</v>
      </c>
      <c r="G6" s="16" t="s">
        <v>16</v>
      </c>
      <c r="H6" s="74" t="s">
        <v>17</v>
      </c>
      <c r="I6" s="87" t="s">
        <v>1</v>
      </c>
      <c r="J6" s="17" t="s">
        <v>18</v>
      </c>
      <c r="K6" s="13" t="s">
        <v>4</v>
      </c>
      <c r="L6" s="156" t="s">
        <v>33</v>
      </c>
      <c r="M6" s="157"/>
      <c r="N6" s="81" t="s">
        <v>1</v>
      </c>
      <c r="O6" s="58" t="s">
        <v>18</v>
      </c>
      <c r="Q6" s="23"/>
    </row>
    <row r="7" spans="1:17" ht="13.15" customHeight="1" x14ac:dyDescent="0.2">
      <c r="A7" s="153"/>
      <c r="B7" s="154"/>
      <c r="C7" s="154"/>
      <c r="D7" s="155"/>
      <c r="E7" s="28" t="s">
        <v>78</v>
      </c>
      <c r="F7" s="24" t="s">
        <v>63</v>
      </c>
      <c r="G7" s="15"/>
      <c r="H7" s="75"/>
      <c r="I7" s="88" t="s">
        <v>0</v>
      </c>
      <c r="J7" s="30" t="s">
        <v>0</v>
      </c>
      <c r="K7" s="14" t="s">
        <v>0</v>
      </c>
      <c r="L7" s="158"/>
      <c r="M7" s="159"/>
      <c r="N7" s="82" t="s">
        <v>8</v>
      </c>
      <c r="O7" s="59" t="s">
        <v>2</v>
      </c>
      <c r="Q7" s="6"/>
    </row>
    <row r="8" spans="1:17" ht="13.15" customHeight="1" x14ac:dyDescent="0.2">
      <c r="A8" s="153"/>
      <c r="B8" s="154"/>
      <c r="C8" s="154"/>
      <c r="D8" s="155"/>
      <c r="E8" s="28"/>
      <c r="F8" s="25" t="s">
        <v>7</v>
      </c>
      <c r="G8" s="22" t="s">
        <v>7</v>
      </c>
      <c r="H8" s="76" t="s">
        <v>7</v>
      </c>
      <c r="I8" s="89" t="s">
        <v>58</v>
      </c>
      <c r="J8" s="31"/>
      <c r="K8" s="26" t="s">
        <v>10</v>
      </c>
      <c r="L8" s="160"/>
      <c r="M8" s="161"/>
      <c r="N8" s="83" t="s">
        <v>58</v>
      </c>
      <c r="O8" s="60" t="s">
        <v>3</v>
      </c>
    </row>
    <row r="9" spans="1:17" s="8" customFormat="1" ht="13.5" thickBot="1" x14ac:dyDescent="0.25">
      <c r="A9" s="162" t="s">
        <v>40</v>
      </c>
      <c r="B9" s="163"/>
      <c r="C9" s="163"/>
      <c r="D9" s="164"/>
      <c r="E9" s="71" t="s">
        <v>31</v>
      </c>
      <c r="F9" s="72" t="s">
        <v>30</v>
      </c>
      <c r="G9" s="73" t="s">
        <v>30</v>
      </c>
      <c r="H9" s="77" t="s">
        <v>30</v>
      </c>
      <c r="I9" s="90" t="s">
        <v>32</v>
      </c>
      <c r="J9" s="35" t="s">
        <v>30</v>
      </c>
      <c r="K9" s="35" t="s">
        <v>30</v>
      </c>
      <c r="L9" s="35" t="s">
        <v>30</v>
      </c>
      <c r="M9" s="91" t="s">
        <v>6</v>
      </c>
      <c r="N9" s="84" t="s">
        <v>32</v>
      </c>
      <c r="O9" s="61" t="s">
        <v>30</v>
      </c>
    </row>
    <row r="10" spans="1:17" x14ac:dyDescent="0.2">
      <c r="A10" s="165" t="s">
        <v>9</v>
      </c>
      <c r="B10" s="166"/>
      <c r="C10" s="166"/>
      <c r="D10" s="167"/>
      <c r="E10" s="40" t="s">
        <v>22</v>
      </c>
      <c r="F10" s="39">
        <v>42016.806722689078</v>
      </c>
      <c r="G10" s="52">
        <v>22016.81</v>
      </c>
      <c r="H10" s="78">
        <f>IF(E10="nein","keine Angabe",(F10-G10))</f>
        <v>19999.996722689077</v>
      </c>
      <c r="I10" s="93">
        <v>0.5</v>
      </c>
      <c r="J10" s="32">
        <f>IF(E10="nein","keine Angabe",(G10*I10))</f>
        <v>11008.405000000001</v>
      </c>
      <c r="K10" s="70">
        <f>IF(E10="nein","keine Angabe",(J10*60%))</f>
        <v>6605.0430000000006</v>
      </c>
      <c r="L10" s="47"/>
      <c r="M10" s="92"/>
      <c r="N10" s="85">
        <f>IF(E10="nein",1,(1-I10))</f>
        <v>0.5</v>
      </c>
      <c r="O10" s="62">
        <f>IF(E10="nein",F10,(N10*G10))</f>
        <v>11008.405000000001</v>
      </c>
    </row>
    <row r="11" spans="1:17" x14ac:dyDescent="0.2">
      <c r="A11" s="150" t="s">
        <v>12</v>
      </c>
      <c r="B11" s="151"/>
      <c r="C11" s="151"/>
      <c r="D11" s="152"/>
      <c r="E11" s="41" t="s">
        <v>22</v>
      </c>
      <c r="F11" s="39">
        <v>10000</v>
      </c>
      <c r="G11" s="52">
        <v>5000</v>
      </c>
      <c r="H11" s="79">
        <f>IF(E11="nein","keine Angabe",(F11-G11))</f>
        <v>5000</v>
      </c>
      <c r="I11" s="93">
        <v>1</v>
      </c>
      <c r="J11" s="32">
        <f>IF(E11="nein","keine Angabe",(G11*I11))</f>
        <v>5000</v>
      </c>
      <c r="K11" s="48">
        <f t="shared" ref="K11:K30" si="0">IF(E11="nein","keine Angabe",(J11*60%))</f>
        <v>3000</v>
      </c>
      <c r="L11" s="47"/>
      <c r="M11" s="94"/>
      <c r="N11" s="86">
        <f t="shared" ref="N11:N30" si="1">IF(E11="nein",1,(1-I11))</f>
        <v>0</v>
      </c>
      <c r="O11" s="62">
        <f>IF(E11="nein",F11,(N11*G11))</f>
        <v>0</v>
      </c>
    </row>
    <row r="12" spans="1:17" x14ac:dyDescent="0.2">
      <c r="A12" s="150" t="s">
        <v>11</v>
      </c>
      <c r="B12" s="151"/>
      <c r="C12" s="151"/>
      <c r="D12" s="152"/>
      <c r="E12" s="41" t="s">
        <v>23</v>
      </c>
      <c r="F12" s="39">
        <v>252100.84033613445</v>
      </c>
      <c r="G12" s="52" t="str">
        <f t="shared" ref="G10:G30" si="2">IF(E12="nein","keine Angabe",0)</f>
        <v>keine Angabe</v>
      </c>
      <c r="H12" s="79" t="str">
        <f t="shared" ref="H12:H30" si="3">IF(E12="nein","keine Angabe",(F12-G12))</f>
        <v>keine Angabe</v>
      </c>
      <c r="I12" s="93" t="str">
        <f t="shared" ref="I10:I30" si="4">IF(E12="nein","keine Angabe",0)</f>
        <v>keine Angabe</v>
      </c>
      <c r="J12" s="32" t="str">
        <f>IF(E12="nein","keine Angabe",(G12*I12))</f>
        <v>keine Angabe</v>
      </c>
      <c r="K12" s="48" t="str">
        <f t="shared" si="0"/>
        <v>keine Angabe</v>
      </c>
      <c r="L12" s="47"/>
      <c r="M12" s="94"/>
      <c r="N12" s="86">
        <f t="shared" si="1"/>
        <v>1</v>
      </c>
      <c r="O12" s="62">
        <f t="shared" ref="O12:O30" si="5">IF(E12="nein",F12,(N12*G12))</f>
        <v>252100.84033613445</v>
      </c>
    </row>
    <row r="13" spans="1:17" x14ac:dyDescent="0.2">
      <c r="A13" s="168" t="s">
        <v>28</v>
      </c>
      <c r="B13" s="151"/>
      <c r="C13" s="151"/>
      <c r="D13" s="152"/>
      <c r="E13" s="41"/>
      <c r="F13" s="39">
        <v>0</v>
      </c>
      <c r="G13" s="52">
        <f t="shared" si="2"/>
        <v>0</v>
      </c>
      <c r="H13" s="79">
        <f t="shared" si="3"/>
        <v>0</v>
      </c>
      <c r="I13" s="93">
        <f t="shared" si="4"/>
        <v>0</v>
      </c>
      <c r="J13" s="32">
        <f>IF(E13="nein","keine Angabe",(G13*I13))</f>
        <v>0</v>
      </c>
      <c r="K13" s="48">
        <f t="shared" si="0"/>
        <v>0</v>
      </c>
      <c r="L13" s="47"/>
      <c r="M13" s="94"/>
      <c r="N13" s="86">
        <f t="shared" si="1"/>
        <v>1</v>
      </c>
      <c r="O13" s="62">
        <f t="shared" si="5"/>
        <v>0</v>
      </c>
    </row>
    <row r="14" spans="1:17" x14ac:dyDescent="0.2">
      <c r="A14" s="168" t="s">
        <v>29</v>
      </c>
      <c r="B14" s="151"/>
      <c r="C14" s="151"/>
      <c r="D14" s="152"/>
      <c r="E14" s="41"/>
      <c r="F14" s="39">
        <v>0</v>
      </c>
      <c r="G14" s="52">
        <f t="shared" si="2"/>
        <v>0</v>
      </c>
      <c r="H14" s="79">
        <f t="shared" si="3"/>
        <v>0</v>
      </c>
      <c r="I14" s="93">
        <f t="shared" si="4"/>
        <v>0</v>
      </c>
      <c r="J14" s="32">
        <f t="shared" ref="J14:J30" si="6">IF(E14="nein","keine Angabe",(G14*I14))</f>
        <v>0</v>
      </c>
      <c r="K14" s="48">
        <f t="shared" si="0"/>
        <v>0</v>
      </c>
      <c r="L14" s="47"/>
      <c r="M14" s="94"/>
      <c r="N14" s="86">
        <f t="shared" si="1"/>
        <v>1</v>
      </c>
      <c r="O14" s="62">
        <f t="shared" si="5"/>
        <v>0</v>
      </c>
    </row>
    <row r="15" spans="1:17" x14ac:dyDescent="0.2">
      <c r="A15" s="168" t="s">
        <v>43</v>
      </c>
      <c r="B15" s="151"/>
      <c r="C15" s="151"/>
      <c r="D15" s="152"/>
      <c r="E15" s="41"/>
      <c r="F15" s="39">
        <v>0</v>
      </c>
      <c r="G15" s="52">
        <f t="shared" si="2"/>
        <v>0</v>
      </c>
      <c r="H15" s="79">
        <f t="shared" si="3"/>
        <v>0</v>
      </c>
      <c r="I15" s="93">
        <f t="shared" si="4"/>
        <v>0</v>
      </c>
      <c r="J15" s="32">
        <f t="shared" si="6"/>
        <v>0</v>
      </c>
      <c r="K15" s="48">
        <f t="shared" si="0"/>
        <v>0</v>
      </c>
      <c r="L15" s="47"/>
      <c r="M15" s="94"/>
      <c r="N15" s="86">
        <f t="shared" si="1"/>
        <v>1</v>
      </c>
      <c r="O15" s="62">
        <f t="shared" si="5"/>
        <v>0</v>
      </c>
    </row>
    <row r="16" spans="1:17" x14ac:dyDescent="0.2">
      <c r="A16" s="168" t="s">
        <v>44</v>
      </c>
      <c r="B16" s="151"/>
      <c r="C16" s="151"/>
      <c r="D16" s="152"/>
      <c r="E16" s="41"/>
      <c r="F16" s="39">
        <v>0</v>
      </c>
      <c r="G16" s="52">
        <f t="shared" si="2"/>
        <v>0</v>
      </c>
      <c r="H16" s="79">
        <f t="shared" si="3"/>
        <v>0</v>
      </c>
      <c r="I16" s="93">
        <f t="shared" si="4"/>
        <v>0</v>
      </c>
      <c r="J16" s="32">
        <f t="shared" si="6"/>
        <v>0</v>
      </c>
      <c r="K16" s="48">
        <f t="shared" si="0"/>
        <v>0</v>
      </c>
      <c r="L16" s="47"/>
      <c r="M16" s="94"/>
      <c r="N16" s="86">
        <f t="shared" si="1"/>
        <v>1</v>
      </c>
      <c r="O16" s="62">
        <f t="shared" si="5"/>
        <v>0</v>
      </c>
    </row>
    <row r="17" spans="1:17" x14ac:dyDescent="0.2">
      <c r="A17" s="168" t="s">
        <v>45</v>
      </c>
      <c r="B17" s="151"/>
      <c r="C17" s="151"/>
      <c r="D17" s="152"/>
      <c r="E17" s="41"/>
      <c r="F17" s="39">
        <v>0</v>
      </c>
      <c r="G17" s="52">
        <f t="shared" si="2"/>
        <v>0</v>
      </c>
      <c r="H17" s="79">
        <f t="shared" si="3"/>
        <v>0</v>
      </c>
      <c r="I17" s="93">
        <f t="shared" si="4"/>
        <v>0</v>
      </c>
      <c r="J17" s="32">
        <f t="shared" si="6"/>
        <v>0</v>
      </c>
      <c r="K17" s="48">
        <f t="shared" si="0"/>
        <v>0</v>
      </c>
      <c r="L17" s="47"/>
      <c r="M17" s="92"/>
      <c r="N17" s="86">
        <f t="shared" si="1"/>
        <v>1</v>
      </c>
      <c r="O17" s="62">
        <f t="shared" si="5"/>
        <v>0</v>
      </c>
      <c r="P17" s="5"/>
      <c r="Q17" s="19"/>
    </row>
    <row r="18" spans="1:17" x14ac:dyDescent="0.2">
      <c r="A18" s="150" t="s">
        <v>46</v>
      </c>
      <c r="B18" s="151"/>
      <c r="C18" s="151"/>
      <c r="D18" s="152"/>
      <c r="E18" s="41"/>
      <c r="F18" s="39">
        <v>0</v>
      </c>
      <c r="G18" s="52">
        <f t="shared" si="2"/>
        <v>0</v>
      </c>
      <c r="H18" s="79">
        <f t="shared" si="3"/>
        <v>0</v>
      </c>
      <c r="I18" s="93">
        <f t="shared" si="4"/>
        <v>0</v>
      </c>
      <c r="J18" s="32">
        <f t="shared" si="6"/>
        <v>0</v>
      </c>
      <c r="K18" s="48">
        <f t="shared" si="0"/>
        <v>0</v>
      </c>
      <c r="L18" s="47"/>
      <c r="M18" s="92"/>
      <c r="N18" s="86">
        <f t="shared" si="1"/>
        <v>1</v>
      </c>
      <c r="O18" s="62">
        <f t="shared" si="5"/>
        <v>0</v>
      </c>
      <c r="P18" s="5"/>
      <c r="Q18" s="19"/>
    </row>
    <row r="19" spans="1:17" x14ac:dyDescent="0.2">
      <c r="A19" s="150" t="s">
        <v>47</v>
      </c>
      <c r="B19" s="151"/>
      <c r="C19" s="151"/>
      <c r="D19" s="152"/>
      <c r="E19" s="41"/>
      <c r="F19" s="39">
        <v>0</v>
      </c>
      <c r="G19" s="52">
        <f t="shared" si="2"/>
        <v>0</v>
      </c>
      <c r="H19" s="79">
        <f t="shared" si="3"/>
        <v>0</v>
      </c>
      <c r="I19" s="93">
        <f t="shared" si="4"/>
        <v>0</v>
      </c>
      <c r="J19" s="32">
        <f t="shared" si="6"/>
        <v>0</v>
      </c>
      <c r="K19" s="48">
        <f t="shared" si="0"/>
        <v>0</v>
      </c>
      <c r="L19" s="47"/>
      <c r="M19" s="92"/>
      <c r="N19" s="86">
        <f t="shared" si="1"/>
        <v>1</v>
      </c>
      <c r="O19" s="62">
        <f t="shared" si="5"/>
        <v>0</v>
      </c>
      <c r="P19" s="5"/>
      <c r="Q19" s="19"/>
    </row>
    <row r="20" spans="1:17" x14ac:dyDescent="0.2">
      <c r="A20" s="150" t="s">
        <v>48</v>
      </c>
      <c r="B20" s="151"/>
      <c r="C20" s="151"/>
      <c r="D20" s="152"/>
      <c r="E20" s="41"/>
      <c r="F20" s="39">
        <v>0</v>
      </c>
      <c r="G20" s="52">
        <f t="shared" si="2"/>
        <v>0</v>
      </c>
      <c r="H20" s="79">
        <f t="shared" si="3"/>
        <v>0</v>
      </c>
      <c r="I20" s="93">
        <f t="shared" si="4"/>
        <v>0</v>
      </c>
      <c r="J20" s="32">
        <f t="shared" si="6"/>
        <v>0</v>
      </c>
      <c r="K20" s="48">
        <f t="shared" si="0"/>
        <v>0</v>
      </c>
      <c r="L20" s="47"/>
      <c r="M20" s="92"/>
      <c r="N20" s="86">
        <f t="shared" si="1"/>
        <v>1</v>
      </c>
      <c r="O20" s="62">
        <f t="shared" si="5"/>
        <v>0</v>
      </c>
      <c r="P20" s="5"/>
      <c r="Q20" s="19"/>
    </row>
    <row r="21" spans="1:17" x14ac:dyDescent="0.2">
      <c r="A21" s="150" t="s">
        <v>49</v>
      </c>
      <c r="B21" s="151"/>
      <c r="C21" s="151"/>
      <c r="D21" s="152"/>
      <c r="E21" s="41"/>
      <c r="F21" s="39">
        <v>0</v>
      </c>
      <c r="G21" s="52">
        <f t="shared" si="2"/>
        <v>0</v>
      </c>
      <c r="H21" s="79">
        <f t="shared" si="3"/>
        <v>0</v>
      </c>
      <c r="I21" s="93">
        <f t="shared" si="4"/>
        <v>0</v>
      </c>
      <c r="J21" s="32">
        <f t="shared" si="6"/>
        <v>0</v>
      </c>
      <c r="K21" s="48">
        <f t="shared" si="0"/>
        <v>0</v>
      </c>
      <c r="L21" s="47"/>
      <c r="M21" s="92"/>
      <c r="N21" s="86">
        <f t="shared" si="1"/>
        <v>1</v>
      </c>
      <c r="O21" s="62">
        <f t="shared" si="5"/>
        <v>0</v>
      </c>
      <c r="P21" s="5"/>
      <c r="Q21" s="19"/>
    </row>
    <row r="22" spans="1:17" x14ac:dyDescent="0.2">
      <c r="A22" s="150" t="s">
        <v>50</v>
      </c>
      <c r="B22" s="151"/>
      <c r="C22" s="151"/>
      <c r="D22" s="152"/>
      <c r="E22" s="41"/>
      <c r="F22" s="39">
        <v>0</v>
      </c>
      <c r="G22" s="52">
        <f t="shared" si="2"/>
        <v>0</v>
      </c>
      <c r="H22" s="79">
        <f t="shared" si="3"/>
        <v>0</v>
      </c>
      <c r="I22" s="93">
        <f t="shared" si="4"/>
        <v>0</v>
      </c>
      <c r="J22" s="32">
        <f t="shared" si="6"/>
        <v>0</v>
      </c>
      <c r="K22" s="48">
        <f t="shared" si="0"/>
        <v>0</v>
      </c>
      <c r="L22" s="47"/>
      <c r="M22" s="92"/>
      <c r="N22" s="86">
        <f t="shared" si="1"/>
        <v>1</v>
      </c>
      <c r="O22" s="62">
        <f t="shared" si="5"/>
        <v>0</v>
      </c>
      <c r="P22" s="5"/>
      <c r="Q22" s="19"/>
    </row>
    <row r="23" spans="1:17" x14ac:dyDescent="0.2">
      <c r="A23" s="150" t="s">
        <v>51</v>
      </c>
      <c r="B23" s="151"/>
      <c r="C23" s="151"/>
      <c r="D23" s="152"/>
      <c r="E23" s="41"/>
      <c r="F23" s="39">
        <v>0</v>
      </c>
      <c r="G23" s="52">
        <f t="shared" si="2"/>
        <v>0</v>
      </c>
      <c r="H23" s="79">
        <f t="shared" si="3"/>
        <v>0</v>
      </c>
      <c r="I23" s="93">
        <f t="shared" si="4"/>
        <v>0</v>
      </c>
      <c r="J23" s="32">
        <f t="shared" si="6"/>
        <v>0</v>
      </c>
      <c r="K23" s="48">
        <f t="shared" si="0"/>
        <v>0</v>
      </c>
      <c r="L23" s="47"/>
      <c r="M23" s="92"/>
      <c r="N23" s="86">
        <f t="shared" si="1"/>
        <v>1</v>
      </c>
      <c r="O23" s="62">
        <f t="shared" si="5"/>
        <v>0</v>
      </c>
      <c r="P23" s="5"/>
      <c r="Q23" s="19"/>
    </row>
    <row r="24" spans="1:17" x14ac:dyDescent="0.2">
      <c r="A24" s="150" t="s">
        <v>52</v>
      </c>
      <c r="B24" s="151"/>
      <c r="C24" s="151"/>
      <c r="D24" s="152"/>
      <c r="E24" s="41"/>
      <c r="F24" s="39">
        <v>0</v>
      </c>
      <c r="G24" s="52">
        <f t="shared" si="2"/>
        <v>0</v>
      </c>
      <c r="H24" s="79">
        <f t="shared" si="3"/>
        <v>0</v>
      </c>
      <c r="I24" s="93">
        <f t="shared" si="4"/>
        <v>0</v>
      </c>
      <c r="J24" s="32">
        <f t="shared" si="6"/>
        <v>0</v>
      </c>
      <c r="K24" s="48">
        <f t="shared" si="0"/>
        <v>0</v>
      </c>
      <c r="L24" s="47"/>
      <c r="M24" s="92"/>
      <c r="N24" s="86">
        <f t="shared" si="1"/>
        <v>1</v>
      </c>
      <c r="O24" s="62">
        <f t="shared" si="5"/>
        <v>0</v>
      </c>
      <c r="P24" s="5"/>
      <c r="Q24" s="19"/>
    </row>
    <row r="25" spans="1:17" x14ac:dyDescent="0.2">
      <c r="A25" s="150" t="s">
        <v>53</v>
      </c>
      <c r="B25" s="151"/>
      <c r="C25" s="151"/>
      <c r="D25" s="152"/>
      <c r="E25" s="41"/>
      <c r="F25" s="39">
        <v>0</v>
      </c>
      <c r="G25" s="52">
        <f t="shared" si="2"/>
        <v>0</v>
      </c>
      <c r="H25" s="79">
        <f t="shared" si="3"/>
        <v>0</v>
      </c>
      <c r="I25" s="93">
        <f t="shared" si="4"/>
        <v>0</v>
      </c>
      <c r="J25" s="32">
        <f t="shared" si="6"/>
        <v>0</v>
      </c>
      <c r="K25" s="48">
        <f t="shared" si="0"/>
        <v>0</v>
      </c>
      <c r="L25" s="47"/>
      <c r="M25" s="92"/>
      <c r="N25" s="86">
        <f t="shared" si="1"/>
        <v>1</v>
      </c>
      <c r="O25" s="62">
        <f t="shared" si="5"/>
        <v>0</v>
      </c>
      <c r="P25" s="5"/>
      <c r="Q25" s="19"/>
    </row>
    <row r="26" spans="1:17" x14ac:dyDescent="0.2">
      <c r="A26" s="150" t="s">
        <v>54</v>
      </c>
      <c r="B26" s="151"/>
      <c r="C26" s="151"/>
      <c r="D26" s="152"/>
      <c r="E26" s="41"/>
      <c r="F26" s="39">
        <v>0</v>
      </c>
      <c r="G26" s="52">
        <f t="shared" si="2"/>
        <v>0</v>
      </c>
      <c r="H26" s="79">
        <f t="shared" si="3"/>
        <v>0</v>
      </c>
      <c r="I26" s="93">
        <f t="shared" si="4"/>
        <v>0</v>
      </c>
      <c r="J26" s="32">
        <f t="shared" si="6"/>
        <v>0</v>
      </c>
      <c r="K26" s="48">
        <f t="shared" si="0"/>
        <v>0</v>
      </c>
      <c r="L26" s="47"/>
      <c r="M26" s="92"/>
      <c r="N26" s="86">
        <f t="shared" si="1"/>
        <v>1</v>
      </c>
      <c r="O26" s="62">
        <f t="shared" si="5"/>
        <v>0</v>
      </c>
      <c r="P26" s="5"/>
      <c r="Q26" s="19"/>
    </row>
    <row r="27" spans="1:17" x14ac:dyDescent="0.2">
      <c r="A27" s="150" t="s">
        <v>55</v>
      </c>
      <c r="B27" s="151"/>
      <c r="C27" s="151"/>
      <c r="D27" s="152"/>
      <c r="E27" s="41"/>
      <c r="F27" s="39">
        <v>0</v>
      </c>
      <c r="G27" s="52">
        <f t="shared" si="2"/>
        <v>0</v>
      </c>
      <c r="H27" s="79">
        <f t="shared" si="3"/>
        <v>0</v>
      </c>
      <c r="I27" s="93">
        <f t="shared" si="4"/>
        <v>0</v>
      </c>
      <c r="J27" s="32">
        <f t="shared" si="6"/>
        <v>0</v>
      </c>
      <c r="K27" s="48">
        <f t="shared" si="0"/>
        <v>0</v>
      </c>
      <c r="L27" s="47"/>
      <c r="M27" s="92"/>
      <c r="N27" s="86">
        <f t="shared" si="1"/>
        <v>1</v>
      </c>
      <c r="O27" s="62">
        <f t="shared" si="5"/>
        <v>0</v>
      </c>
      <c r="P27" s="5"/>
      <c r="Q27" s="19"/>
    </row>
    <row r="28" spans="1:17" x14ac:dyDescent="0.2">
      <c r="A28" s="150" t="s">
        <v>56</v>
      </c>
      <c r="B28" s="151"/>
      <c r="C28" s="151"/>
      <c r="D28" s="152"/>
      <c r="E28" s="41"/>
      <c r="F28" s="39">
        <v>0</v>
      </c>
      <c r="G28" s="52">
        <f t="shared" si="2"/>
        <v>0</v>
      </c>
      <c r="H28" s="79">
        <f t="shared" si="3"/>
        <v>0</v>
      </c>
      <c r="I28" s="93">
        <f t="shared" si="4"/>
        <v>0</v>
      </c>
      <c r="J28" s="32">
        <f t="shared" si="6"/>
        <v>0</v>
      </c>
      <c r="K28" s="48">
        <f t="shared" si="0"/>
        <v>0</v>
      </c>
      <c r="L28" s="47"/>
      <c r="M28" s="92"/>
      <c r="N28" s="86">
        <f t="shared" si="1"/>
        <v>1</v>
      </c>
      <c r="O28" s="62">
        <f t="shared" si="5"/>
        <v>0</v>
      </c>
      <c r="P28" s="5"/>
      <c r="Q28" s="19"/>
    </row>
    <row r="29" spans="1:17" x14ac:dyDescent="0.2">
      <c r="A29" s="150" t="s">
        <v>57</v>
      </c>
      <c r="B29" s="151"/>
      <c r="C29" s="151"/>
      <c r="D29" s="152"/>
      <c r="E29" s="41"/>
      <c r="F29" s="39">
        <v>0</v>
      </c>
      <c r="G29" s="52">
        <f t="shared" si="2"/>
        <v>0</v>
      </c>
      <c r="H29" s="79">
        <f t="shared" si="3"/>
        <v>0</v>
      </c>
      <c r="I29" s="93">
        <f t="shared" si="4"/>
        <v>0</v>
      </c>
      <c r="J29" s="32">
        <f t="shared" si="6"/>
        <v>0</v>
      </c>
      <c r="K29" s="48">
        <f t="shared" si="0"/>
        <v>0</v>
      </c>
      <c r="L29" s="47"/>
      <c r="M29" s="92"/>
      <c r="N29" s="86">
        <f t="shared" si="1"/>
        <v>1</v>
      </c>
      <c r="O29" s="62">
        <f t="shared" si="5"/>
        <v>0</v>
      </c>
      <c r="P29" s="5"/>
      <c r="Q29" s="19"/>
    </row>
    <row r="30" spans="1:17" x14ac:dyDescent="0.2">
      <c r="A30" s="150" t="s">
        <v>39</v>
      </c>
      <c r="B30" s="151"/>
      <c r="C30" s="151"/>
      <c r="D30" s="152"/>
      <c r="E30" s="41"/>
      <c r="F30" s="39">
        <v>0</v>
      </c>
      <c r="G30" s="52">
        <f t="shared" si="2"/>
        <v>0</v>
      </c>
      <c r="H30" s="79">
        <f t="shared" si="3"/>
        <v>0</v>
      </c>
      <c r="I30" s="93">
        <f t="shared" si="4"/>
        <v>0</v>
      </c>
      <c r="J30" s="32">
        <f t="shared" si="6"/>
        <v>0</v>
      </c>
      <c r="K30" s="48">
        <f t="shared" si="0"/>
        <v>0</v>
      </c>
      <c r="L30" s="47"/>
      <c r="M30" s="94"/>
      <c r="N30" s="86">
        <f t="shared" si="1"/>
        <v>1</v>
      </c>
      <c r="O30" s="62">
        <f t="shared" si="5"/>
        <v>0</v>
      </c>
      <c r="Q30" s="109"/>
    </row>
    <row r="31" spans="1:17" s="12" customFormat="1" ht="13.5" thickBot="1" x14ac:dyDescent="0.25">
      <c r="A31" s="139" t="s">
        <v>21</v>
      </c>
      <c r="B31" s="140"/>
      <c r="C31" s="140"/>
      <c r="D31" s="141"/>
      <c r="E31" s="34"/>
      <c r="F31" s="33">
        <f>SUM(F10:F30)</f>
        <v>304117.64705882355</v>
      </c>
      <c r="G31" s="54">
        <f>SUM(G10:G30)</f>
        <v>27016.81</v>
      </c>
      <c r="H31" s="80">
        <f>SUM(H10:H30)</f>
        <v>24999.996722689077</v>
      </c>
      <c r="I31" s="95"/>
      <c r="J31" s="96">
        <f>SUM(J10:J30)</f>
        <v>16008.405000000001</v>
      </c>
      <c r="K31" s="97">
        <f>SUM(K10:K30)</f>
        <v>9605.0430000000015</v>
      </c>
      <c r="L31" s="98">
        <f>ROUND(K31/20,0)</f>
        <v>480</v>
      </c>
      <c r="M31" s="99" t="s">
        <v>6</v>
      </c>
      <c r="N31" s="84"/>
      <c r="O31" s="63">
        <f>SUM(O10:O30)</f>
        <v>263109.24533613445</v>
      </c>
      <c r="Q31" s="21"/>
    </row>
    <row r="32" spans="1:17" x14ac:dyDescent="0.2">
      <c r="G32" s="27"/>
      <c r="H32" s="42"/>
      <c r="J32" s="2"/>
      <c r="L32" s="4"/>
    </row>
    <row r="33" spans="1:17" x14ac:dyDescent="0.2">
      <c r="B33" s="11"/>
      <c r="C33" s="11"/>
      <c r="D33" s="18"/>
      <c r="E33" s="21"/>
      <c r="L33" s="4"/>
    </row>
    <row r="34" spans="1:17" x14ac:dyDescent="0.2">
      <c r="B34" s="68"/>
      <c r="K34" s="20"/>
      <c r="L34" s="111"/>
      <c r="M34" s="112"/>
      <c r="N34" s="113"/>
      <c r="Q34" s="20"/>
    </row>
    <row r="35" spans="1:17" ht="13.5" thickBot="1" x14ac:dyDescent="0.25"/>
    <row r="36" spans="1:17" x14ac:dyDescent="0.2">
      <c r="A36" s="142" t="s">
        <v>79</v>
      </c>
      <c r="B36" s="143"/>
      <c r="C36" s="143"/>
      <c r="D36" s="143"/>
      <c r="E36" s="143"/>
      <c r="F36" s="143"/>
      <c r="G36" s="143"/>
      <c r="H36" s="143"/>
      <c r="I36" s="144"/>
      <c r="K36" s="120" t="s">
        <v>74</v>
      </c>
      <c r="L36" s="121"/>
      <c r="M36" s="121"/>
      <c r="N36" s="121"/>
      <c r="O36" s="122"/>
    </row>
    <row r="37" spans="1:17" x14ac:dyDescent="0.2">
      <c r="A37" s="64" t="s">
        <v>26</v>
      </c>
      <c r="B37" s="138" t="s">
        <v>65</v>
      </c>
      <c r="C37" s="145"/>
      <c r="D37" s="145"/>
      <c r="E37" s="145"/>
      <c r="F37" s="145"/>
      <c r="G37" s="145"/>
      <c r="H37" s="145"/>
      <c r="I37" s="146"/>
      <c r="K37" s="116" t="s">
        <v>19</v>
      </c>
      <c r="L37" s="117"/>
      <c r="M37" s="117"/>
      <c r="N37" s="117"/>
      <c r="O37" s="49">
        <f>H31</f>
        <v>24999.996722689077</v>
      </c>
    </row>
    <row r="38" spans="1:17" x14ac:dyDescent="0.2">
      <c r="A38" s="66"/>
      <c r="B38" s="147"/>
      <c r="C38" s="148"/>
      <c r="D38" s="148"/>
      <c r="E38" s="148"/>
      <c r="F38" s="148"/>
      <c r="G38" s="148"/>
      <c r="H38" s="148"/>
      <c r="I38" s="149"/>
      <c r="K38" s="116" t="s">
        <v>20</v>
      </c>
      <c r="L38" s="117"/>
      <c r="M38" s="117"/>
      <c r="N38" s="117"/>
      <c r="O38" s="50">
        <f>O31</f>
        <v>263109.24533613445</v>
      </c>
      <c r="Q38" s="109"/>
    </row>
    <row r="39" spans="1:17" ht="12.75" customHeight="1" x14ac:dyDescent="0.2">
      <c r="A39" s="64" t="s">
        <v>26</v>
      </c>
      <c r="B39" s="181" t="s">
        <v>67</v>
      </c>
      <c r="C39" s="182"/>
      <c r="D39" s="182"/>
      <c r="E39" s="182"/>
      <c r="F39" s="182"/>
      <c r="G39" s="182"/>
      <c r="H39" s="182"/>
      <c r="I39" s="183"/>
      <c r="K39" s="123" t="s">
        <v>80</v>
      </c>
      <c r="L39" s="117"/>
      <c r="M39" s="117"/>
      <c r="N39" s="117"/>
      <c r="O39" s="110">
        <v>0.19</v>
      </c>
    </row>
    <row r="40" spans="1:17" ht="12.75" customHeight="1" x14ac:dyDescent="0.2">
      <c r="A40" s="36"/>
      <c r="B40" s="184"/>
      <c r="C40" s="184"/>
      <c r="D40" s="184"/>
      <c r="E40" s="184"/>
      <c r="F40" s="184"/>
      <c r="G40" s="184"/>
      <c r="H40" s="184"/>
      <c r="I40" s="185"/>
      <c r="K40" s="129" t="s">
        <v>81</v>
      </c>
      <c r="L40" s="130"/>
      <c r="M40" s="130"/>
      <c r="N40" s="130"/>
      <c r="O40" s="124">
        <v>0</v>
      </c>
    </row>
    <row r="41" spans="1:17" x14ac:dyDescent="0.2">
      <c r="A41" s="64" t="s">
        <v>26</v>
      </c>
      <c r="B41" s="186" t="s">
        <v>83</v>
      </c>
      <c r="C41" s="182"/>
      <c r="D41" s="182"/>
      <c r="E41" s="182"/>
      <c r="F41" s="182"/>
      <c r="G41" s="182"/>
      <c r="H41" s="182"/>
      <c r="I41" s="183"/>
      <c r="K41" s="116" t="s">
        <v>82</v>
      </c>
      <c r="L41" s="117"/>
      <c r="M41" s="117"/>
      <c r="N41" s="117"/>
      <c r="O41" s="180">
        <f>(O37+O38)*(O39*(1-O40))</f>
        <v>54740.755991176469</v>
      </c>
      <c r="P41" s="19"/>
      <c r="Q41" s="19"/>
    </row>
    <row r="42" spans="1:17" x14ac:dyDescent="0.2">
      <c r="A42" s="37"/>
      <c r="B42" s="184"/>
      <c r="C42" s="184"/>
      <c r="D42" s="184"/>
      <c r="E42" s="184"/>
      <c r="F42" s="184"/>
      <c r="G42" s="184"/>
      <c r="H42" s="184"/>
      <c r="I42" s="185"/>
      <c r="K42" s="131"/>
      <c r="L42" s="132"/>
      <c r="M42" s="132"/>
      <c r="N42" s="132"/>
      <c r="O42" s="125"/>
      <c r="P42" s="19"/>
      <c r="Q42" s="19"/>
    </row>
    <row r="43" spans="1:17" ht="12.75" customHeight="1" x14ac:dyDescent="0.2">
      <c r="A43" s="64" t="s">
        <v>26</v>
      </c>
      <c r="B43" s="181" t="s">
        <v>68</v>
      </c>
      <c r="C43" s="182"/>
      <c r="D43" s="182"/>
      <c r="E43" s="182"/>
      <c r="F43" s="182"/>
      <c r="G43" s="182"/>
      <c r="H43" s="182"/>
      <c r="I43" s="183"/>
      <c r="K43" s="116" t="s">
        <v>69</v>
      </c>
      <c r="L43" s="117"/>
      <c r="M43" s="117"/>
      <c r="N43" s="117"/>
      <c r="O43" s="51">
        <f>K31</f>
        <v>9605.0430000000015</v>
      </c>
      <c r="P43" s="19"/>
      <c r="Q43" s="19"/>
    </row>
    <row r="44" spans="1:17" ht="12.75" customHeight="1" x14ac:dyDescent="0.2">
      <c r="A44" s="37"/>
      <c r="B44" s="134"/>
      <c r="C44" s="134"/>
      <c r="D44" s="134"/>
      <c r="E44" s="134"/>
      <c r="F44" s="134"/>
      <c r="G44" s="134"/>
      <c r="H44" s="134"/>
      <c r="I44" s="135"/>
      <c r="K44" s="118" t="s">
        <v>42</v>
      </c>
      <c r="L44" s="119"/>
      <c r="M44" s="119"/>
      <c r="N44" s="119"/>
      <c r="O44" s="38">
        <f>O37+O38+O41+O43</f>
        <v>352455.04105</v>
      </c>
      <c r="P44" s="19"/>
      <c r="Q44" s="19"/>
    </row>
    <row r="45" spans="1:17" x14ac:dyDescent="0.2">
      <c r="A45" s="37"/>
      <c r="B45" s="134"/>
      <c r="C45" s="134"/>
      <c r="D45" s="134"/>
      <c r="E45" s="134"/>
      <c r="F45" s="134"/>
      <c r="G45" s="134"/>
      <c r="H45" s="134"/>
      <c r="I45" s="135"/>
      <c r="K45" s="100"/>
      <c r="L45" s="117"/>
      <c r="M45" s="117"/>
      <c r="N45" s="117"/>
      <c r="O45" s="45"/>
      <c r="P45" s="19"/>
      <c r="Q45" s="19"/>
    </row>
    <row r="46" spans="1:17" ht="13.5" thickBot="1" x14ac:dyDescent="0.25">
      <c r="A46" s="187"/>
      <c r="B46" s="136"/>
      <c r="C46" s="136"/>
      <c r="D46" s="136"/>
      <c r="E46" s="136"/>
      <c r="F46" s="136"/>
      <c r="G46" s="136"/>
      <c r="H46" s="136"/>
      <c r="I46" s="137"/>
      <c r="K46" s="116" t="s">
        <v>70</v>
      </c>
      <c r="L46" s="117"/>
      <c r="M46" s="117"/>
      <c r="N46" s="117"/>
      <c r="O46" s="43">
        <v>2000</v>
      </c>
      <c r="P46" s="19"/>
      <c r="Q46" s="19"/>
    </row>
    <row r="47" spans="1:17" ht="13.5" thickBot="1" x14ac:dyDescent="0.25">
      <c r="A47" s="11"/>
      <c r="B47" s="115"/>
      <c r="C47" s="115"/>
      <c r="D47" s="115"/>
      <c r="E47" s="115"/>
      <c r="F47" s="115"/>
      <c r="G47" s="115"/>
      <c r="H47" s="115"/>
      <c r="I47" s="115"/>
      <c r="K47" s="126" t="s">
        <v>77</v>
      </c>
      <c r="L47" s="127"/>
      <c r="M47" s="127"/>
      <c r="N47" s="127"/>
      <c r="O47" s="128">
        <v>0</v>
      </c>
      <c r="P47" s="20"/>
      <c r="Q47" s="20"/>
    </row>
    <row r="48" spans="1:17" ht="13.15" customHeight="1" x14ac:dyDescent="0.2">
      <c r="A48" s="190" t="s">
        <v>64</v>
      </c>
      <c r="B48" s="191"/>
      <c r="C48" s="191"/>
      <c r="D48" s="191"/>
      <c r="E48" s="191"/>
      <c r="F48" s="191"/>
      <c r="G48" s="191"/>
      <c r="H48" s="191"/>
      <c r="I48" s="192"/>
      <c r="K48" s="118" t="s">
        <v>71</v>
      </c>
      <c r="L48" s="119"/>
      <c r="M48" s="119"/>
      <c r="N48" s="119"/>
      <c r="O48" s="38">
        <f>O44-O46</f>
        <v>350455.04105</v>
      </c>
    </row>
    <row r="49" spans="1:18" x14ac:dyDescent="0.2">
      <c r="A49" s="36" t="s">
        <v>26</v>
      </c>
      <c r="B49" s="189" t="s">
        <v>75</v>
      </c>
      <c r="C49" s="134"/>
      <c r="D49" s="134"/>
      <c r="E49" s="134"/>
      <c r="F49" s="134"/>
      <c r="G49" s="134"/>
      <c r="H49" s="134"/>
      <c r="I49" s="135"/>
      <c r="K49" s="118"/>
      <c r="L49" s="119"/>
      <c r="M49" s="119"/>
      <c r="N49" s="119"/>
      <c r="O49" s="46"/>
    </row>
    <row r="50" spans="1:18" x14ac:dyDescent="0.2">
      <c r="A50" s="37"/>
      <c r="B50" s="134"/>
      <c r="C50" s="134"/>
      <c r="D50" s="134"/>
      <c r="E50" s="134"/>
      <c r="F50" s="134"/>
      <c r="G50" s="134"/>
      <c r="H50" s="134"/>
      <c r="I50" s="135"/>
      <c r="K50" s="116" t="s">
        <v>24</v>
      </c>
      <c r="L50" s="117"/>
      <c r="M50" s="117"/>
      <c r="N50" s="117"/>
      <c r="O50" s="44">
        <v>65</v>
      </c>
    </row>
    <row r="51" spans="1:18" x14ac:dyDescent="0.2">
      <c r="A51" s="37"/>
      <c r="B51" s="134"/>
      <c r="C51" s="134"/>
      <c r="D51" s="134"/>
      <c r="E51" s="134"/>
      <c r="F51" s="134"/>
      <c r="G51" s="134"/>
      <c r="H51" s="134"/>
      <c r="I51" s="135"/>
      <c r="K51" s="118" t="s">
        <v>72</v>
      </c>
      <c r="L51" s="119"/>
      <c r="M51" s="119"/>
      <c r="N51" s="119"/>
      <c r="O51" s="38">
        <f>O48*O50/100</f>
        <v>227795.77668249997</v>
      </c>
    </row>
    <row r="52" spans="1:18" ht="13.5" customHeight="1" thickBot="1" x14ac:dyDescent="0.25">
      <c r="A52" s="36"/>
      <c r="B52" s="134"/>
      <c r="C52" s="134"/>
      <c r="D52" s="134"/>
      <c r="E52" s="134"/>
      <c r="F52" s="134"/>
      <c r="G52" s="134"/>
      <c r="H52" s="134"/>
      <c r="I52" s="135"/>
      <c r="K52" s="118" t="s">
        <v>25</v>
      </c>
      <c r="L52" s="119"/>
      <c r="M52" s="119"/>
      <c r="N52" s="119"/>
      <c r="O52" s="55">
        <f>O48-O51</f>
        <v>122659.26436750003</v>
      </c>
    </row>
    <row r="53" spans="1:18" ht="12.75" customHeight="1" x14ac:dyDescent="0.2">
      <c r="A53" s="37"/>
      <c r="B53" s="134"/>
      <c r="C53" s="134"/>
      <c r="D53" s="134"/>
      <c r="E53" s="134"/>
      <c r="F53" s="134"/>
      <c r="G53" s="134"/>
      <c r="H53" s="134"/>
      <c r="I53" s="135"/>
      <c r="K53" s="101" t="s">
        <v>34</v>
      </c>
      <c r="L53" s="102"/>
      <c r="M53" s="102"/>
      <c r="N53" s="102"/>
      <c r="O53" s="56"/>
    </row>
    <row r="54" spans="1:18" x14ac:dyDescent="0.2">
      <c r="A54" s="37"/>
      <c r="B54" s="184"/>
      <c r="C54" s="184"/>
      <c r="D54" s="184"/>
      <c r="E54" s="184"/>
      <c r="F54" s="184"/>
      <c r="G54" s="184"/>
      <c r="H54" s="184"/>
      <c r="I54" s="185"/>
      <c r="K54" s="103" t="s">
        <v>61</v>
      </c>
      <c r="L54" s="104"/>
      <c r="M54" s="104"/>
      <c r="N54" s="105"/>
      <c r="O54" s="69">
        <f>Beispiel!K31</f>
        <v>9605.0430000000015</v>
      </c>
      <c r="Q54" s="8"/>
    </row>
    <row r="55" spans="1:18" ht="13.15" customHeight="1" x14ac:dyDescent="0.2">
      <c r="A55" s="64" t="s">
        <v>26</v>
      </c>
      <c r="B55" s="188" t="s">
        <v>76</v>
      </c>
      <c r="C55" s="182"/>
      <c r="D55" s="182"/>
      <c r="E55" s="182"/>
      <c r="F55" s="182"/>
      <c r="G55" s="182"/>
      <c r="H55" s="182"/>
      <c r="I55" s="183"/>
      <c r="K55" s="103" t="s">
        <v>59</v>
      </c>
      <c r="L55" s="104"/>
      <c r="M55" s="104"/>
      <c r="N55" s="105"/>
      <c r="O55" s="43">
        <v>3500</v>
      </c>
      <c r="Q55" s="19"/>
    </row>
    <row r="56" spans="1:18" x14ac:dyDescent="0.2">
      <c r="A56" s="37"/>
      <c r="B56" s="134"/>
      <c r="C56" s="134"/>
      <c r="D56" s="134"/>
      <c r="E56" s="134"/>
      <c r="F56" s="134"/>
      <c r="G56" s="134"/>
      <c r="H56" s="134"/>
      <c r="I56" s="135"/>
      <c r="K56" s="103" t="s">
        <v>60</v>
      </c>
      <c r="L56" s="104"/>
      <c r="M56" s="104"/>
      <c r="N56" s="105"/>
      <c r="O56" s="43">
        <v>1000</v>
      </c>
      <c r="Q56" s="19"/>
      <c r="R56" s="19"/>
    </row>
    <row r="57" spans="1:18" ht="13.5" thickBot="1" x14ac:dyDescent="0.25">
      <c r="A57" s="37"/>
      <c r="B57" s="134"/>
      <c r="C57" s="134"/>
      <c r="D57" s="134"/>
      <c r="E57" s="134"/>
      <c r="F57" s="134"/>
      <c r="G57" s="134"/>
      <c r="H57" s="134"/>
      <c r="I57" s="135"/>
      <c r="K57" s="106" t="s">
        <v>73</v>
      </c>
      <c r="L57" s="107"/>
      <c r="M57" s="107"/>
      <c r="N57" s="108"/>
      <c r="O57" s="57">
        <f>O52-O54-O55-O56</f>
        <v>108554.22136750002</v>
      </c>
      <c r="R57" s="19"/>
    </row>
    <row r="58" spans="1:18" ht="12.75" customHeight="1" x14ac:dyDescent="0.2">
      <c r="A58" s="36"/>
      <c r="B58" s="134"/>
      <c r="C58" s="134"/>
      <c r="D58" s="134"/>
      <c r="E58" s="134"/>
      <c r="F58" s="134"/>
      <c r="G58" s="134"/>
      <c r="H58" s="134"/>
      <c r="I58" s="135"/>
      <c r="L58" s="9"/>
      <c r="M58" s="9"/>
      <c r="N58" s="9"/>
      <c r="R58" s="19"/>
    </row>
    <row r="59" spans="1:18" x14ac:dyDescent="0.2">
      <c r="A59" s="37"/>
      <c r="B59" s="134"/>
      <c r="C59" s="134"/>
      <c r="D59" s="134"/>
      <c r="E59" s="134"/>
      <c r="F59" s="134"/>
      <c r="G59" s="134"/>
      <c r="H59" s="134"/>
      <c r="I59" s="135"/>
      <c r="L59" s="9"/>
      <c r="M59" s="9"/>
      <c r="N59" s="9"/>
      <c r="R59" s="19"/>
    </row>
    <row r="60" spans="1:18" x14ac:dyDescent="0.2">
      <c r="A60" s="37"/>
      <c r="B60" s="134"/>
      <c r="C60" s="134"/>
      <c r="D60" s="134"/>
      <c r="E60" s="134"/>
      <c r="F60" s="134"/>
      <c r="G60" s="134"/>
      <c r="H60" s="134"/>
      <c r="I60" s="135"/>
      <c r="L60" s="9"/>
      <c r="M60" s="9"/>
      <c r="N60" s="9"/>
      <c r="R60" s="19"/>
    </row>
    <row r="61" spans="1:18" ht="13.5" thickBot="1" x14ac:dyDescent="0.25">
      <c r="A61" s="65"/>
      <c r="B61" s="136"/>
      <c r="C61" s="136"/>
      <c r="D61" s="136"/>
      <c r="E61" s="136"/>
      <c r="F61" s="136"/>
      <c r="G61" s="136"/>
      <c r="H61" s="136"/>
      <c r="I61" s="137"/>
    </row>
  </sheetData>
  <mergeCells count="40">
    <mergeCell ref="A48:I48"/>
    <mergeCell ref="B49:I54"/>
    <mergeCell ref="B55:I61"/>
    <mergeCell ref="A31:D31"/>
    <mergeCell ref="A36:I36"/>
    <mergeCell ref="B37:I38"/>
    <mergeCell ref="B39:I40"/>
    <mergeCell ref="B41:I42"/>
    <mergeCell ref="B43:I46"/>
    <mergeCell ref="A25:D25"/>
    <mergeCell ref="A26:D26"/>
    <mergeCell ref="A27:D27"/>
    <mergeCell ref="A28:D28"/>
    <mergeCell ref="A29:D29"/>
    <mergeCell ref="A30:D30"/>
    <mergeCell ref="A19:D19"/>
    <mergeCell ref="A20:D20"/>
    <mergeCell ref="A21:D21"/>
    <mergeCell ref="A22:D22"/>
    <mergeCell ref="A23:D23"/>
    <mergeCell ref="A24:D24"/>
    <mergeCell ref="A13:D13"/>
    <mergeCell ref="A14:D14"/>
    <mergeCell ref="A15:D15"/>
    <mergeCell ref="A16:D16"/>
    <mergeCell ref="A17:D17"/>
    <mergeCell ref="A18:D18"/>
    <mergeCell ref="A6:D8"/>
    <mergeCell ref="L6:M8"/>
    <mergeCell ref="A9:D9"/>
    <mergeCell ref="A10:D10"/>
    <mergeCell ref="A11:D11"/>
    <mergeCell ref="A12:D12"/>
    <mergeCell ref="A1:O1"/>
    <mergeCell ref="A2:O2"/>
    <mergeCell ref="A3:O3"/>
    <mergeCell ref="A5:D5"/>
    <mergeCell ref="F5:H5"/>
    <mergeCell ref="I5:M5"/>
    <mergeCell ref="N5:O5"/>
  </mergeCells>
  <conditionalFormatting sqref="O10:O30 F10:M30">
    <cfRule type="cellIs" dxfId="2" priority="3" operator="lessThan">
      <formula>0</formula>
    </cfRule>
  </conditionalFormatting>
  <conditionalFormatting sqref="G10:O30">
    <cfRule type="containsText" dxfId="1" priority="2" operator="containsText" text="keine Angabe">
      <formula>NOT(ISERROR(SEARCH("keine Angabe",G10)))</formula>
    </cfRule>
  </conditionalFormatting>
  <conditionalFormatting sqref="O57">
    <cfRule type="cellIs" dxfId="0" priority="1" operator="lessThan">
      <formula>0</formula>
    </cfRule>
  </conditionalFormatting>
  <dataValidations count="2">
    <dataValidation type="list" allowBlank="1" showInputMessage="1" showErrorMessage="1" sqref="E10:E30" xr:uid="{43E98E68-A79B-435D-A25E-738CC63A5C39}">
      <formula1>"ja,nein"</formula1>
    </dataValidation>
    <dataValidation type="list" operator="equal" allowBlank="1" showInputMessage="1" showErrorMessage="1" sqref="O50" xr:uid="{91A81EB1-1F44-4783-AB6C-968E1B2C1F98}">
      <formula1>"65,70,85"</formula1>
    </dataValidation>
  </dataValidations>
  <pageMargins left="0.39370078740157483" right="0.39370078740157483" top="0.98425196850393704" bottom="0.98425196850393704" header="0.51181102362204722" footer="0.51181102362204722"/>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8EA5A-7ED5-43E4-8C41-29CE0A1D9F35}">
  <dimension ref="A1"/>
  <sheetViews>
    <sheetView workbookViewId="0"/>
  </sheetViews>
  <sheetFormatPr baseColWidth="10" defaultRowHeight="12.75" x14ac:dyDescent="0.2"/>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Berechnungsgrundlage</vt:lpstr>
      <vt:lpstr>Beispiel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Sänger, Gregor</dc:creator>
  <cp:lastModifiedBy>Kaiser, Andreas (MLV)</cp:lastModifiedBy>
  <cp:lastPrinted>2017-06-30T09:16:14Z</cp:lastPrinted>
  <dcterms:created xsi:type="dcterms:W3CDTF">2012-08-27T10:22:47Z</dcterms:created>
  <dcterms:modified xsi:type="dcterms:W3CDTF">2025-12-18T15:30:12Z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69398cdda17e442dbfcc4cfcc2b57eea</vt:lpwstr>
  </property>
</Properties>
</file>