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5" yWindow="0" windowWidth="12060" windowHeight="4065"/>
  </bookViews>
  <sheets>
    <sheet name="Mischrechnung" sheetId="1" r:id="rId1"/>
    <sheet name="Datenauswertung " sheetId="2" r:id="rId2"/>
  </sheets>
  <definedNames>
    <definedName name="_xlnm.Database">Mischrechnung!$A$2:$R$664</definedName>
    <definedName name="_xlnm.Print_Area" localSheetId="0">Mischrechnung!$A$1:$P$35</definedName>
    <definedName name="Z_374C9876_AEDD_47A5_86B9_0775218D65EB_.wvu.PrintArea" localSheetId="0" hidden="1">Mischrechnung!$A$1:$P$35</definedName>
  </definedNames>
  <calcPr calcId="145621"/>
  <customWorkbookViews>
    <customWorkbookView name="Winter, Markus - Persönliche Ansicht" guid="{374C9876-AEDD-47A5-86B9-0775218D65EB}" mergeInterval="0" personalView="1" maximized="1" windowWidth="1680" windowHeight="799" activeSheetId="1"/>
  </customWorkbookViews>
</workbook>
</file>

<file path=xl/calcChain.xml><?xml version="1.0" encoding="utf-8"?>
<calcChain xmlns="http://schemas.openxmlformats.org/spreadsheetml/2006/main">
  <c r="N28" i="1" l="1"/>
  <c r="N26" i="1"/>
  <c r="F12" i="1"/>
  <c r="I25" i="1" l="1"/>
  <c r="C12" i="1" l="1"/>
  <c r="H13" i="1" l="1"/>
  <c r="H17" i="1"/>
  <c r="H15" i="1"/>
  <c r="D12" i="1"/>
  <c r="E12" i="1"/>
  <c r="I12" i="1" s="1"/>
  <c r="K15" i="1" s="1"/>
  <c r="K13" i="1"/>
  <c r="K29" i="1" l="1"/>
  <c r="K17" i="1"/>
  <c r="L17" i="1" s="1"/>
  <c r="M17" i="1" s="1"/>
  <c r="N17" i="1" s="1"/>
  <c r="L13" i="1"/>
  <c r="M13" i="1" s="1"/>
  <c r="N13" i="1" s="1"/>
  <c r="L15" i="1"/>
  <c r="M15" i="1" s="1"/>
  <c r="N15" i="1" s="1"/>
</calcChain>
</file>

<file path=xl/sharedStrings.xml><?xml version="1.0" encoding="utf-8"?>
<sst xmlns="http://schemas.openxmlformats.org/spreadsheetml/2006/main" count="109" uniqueCount="82">
  <si>
    <t>Parameter</t>
  </si>
  <si>
    <t>[m ³/ h]</t>
  </si>
  <si>
    <t>[l / s]</t>
  </si>
  <si>
    <t>[mg / l]</t>
  </si>
  <si>
    <t>[mg / s]</t>
  </si>
  <si>
    <t>[mg / l ]</t>
  </si>
  <si>
    <t>CSB</t>
  </si>
  <si>
    <t>BSB5</t>
  </si>
  <si>
    <t>NH4-N</t>
  </si>
  <si>
    <t>Nges</t>
  </si>
  <si>
    <t>Pges</t>
  </si>
  <si>
    <r>
      <t>BSB</t>
    </r>
    <r>
      <rPr>
        <b/>
        <vertAlign val="subscript"/>
        <sz val="10"/>
        <rFont val="Times New Roman"/>
        <family val="1"/>
      </rPr>
      <t>5</t>
    </r>
  </si>
  <si>
    <r>
      <t>NH</t>
    </r>
    <r>
      <rPr>
        <b/>
        <vertAlign val="subscript"/>
        <sz val="10"/>
        <rFont val="Times New Roman"/>
        <family val="1"/>
      </rPr>
      <t>4</t>
    </r>
    <r>
      <rPr>
        <b/>
        <sz val="10"/>
        <rFont val="Times New Roman"/>
        <family val="1"/>
      </rPr>
      <t>-N</t>
    </r>
  </si>
  <si>
    <r>
      <t>N</t>
    </r>
    <r>
      <rPr>
        <b/>
        <vertAlign val="subscript"/>
        <sz val="10"/>
        <rFont val="Times New Roman"/>
        <family val="1"/>
      </rPr>
      <t>ges</t>
    </r>
  </si>
  <si>
    <r>
      <t>P</t>
    </r>
    <r>
      <rPr>
        <b/>
        <vertAlign val="subscript"/>
        <sz val="10"/>
        <rFont val="Times New Roman"/>
        <family val="1"/>
      </rPr>
      <t>ges</t>
    </r>
  </si>
  <si>
    <t>km²</t>
  </si>
  <si>
    <t>l/s x km²</t>
  </si>
  <si>
    <t xml:space="preserve">Mischrechnung für die Kläranlage: </t>
  </si>
  <si>
    <r>
      <rPr>
        <b/>
        <sz val="12"/>
        <rFont val="Times New Roman"/>
        <family val="1"/>
      </rPr>
      <t>A</t>
    </r>
    <r>
      <rPr>
        <b/>
        <vertAlign val="subscript"/>
        <sz val="10"/>
        <rFont val="Times New Roman"/>
        <family val="1"/>
      </rPr>
      <t>EO</t>
    </r>
    <r>
      <rPr>
        <b/>
        <sz val="10"/>
        <rFont val="Times New Roman"/>
        <family val="1"/>
      </rPr>
      <t xml:space="preserve"> =</t>
    </r>
  </si>
  <si>
    <t>km</t>
  </si>
  <si>
    <t xml:space="preserve">  auszufüllende Felder</t>
  </si>
  <si>
    <t xml:space="preserve"> </t>
  </si>
  <si>
    <t>Datum</t>
  </si>
  <si>
    <t>Mq =</t>
  </si>
  <si>
    <t>Gewässertyp entspr. OGewV</t>
  </si>
  <si>
    <t>Mittelwert</t>
  </si>
  <si>
    <t>Anlage 2</t>
  </si>
  <si>
    <t>Q</t>
  </si>
  <si>
    <t>[m³/a]</t>
  </si>
  <si>
    <t>mittlerer          Tagesabfluss</t>
  </si>
  <si>
    <t>Sp 2 / (365*24)</t>
  </si>
  <si>
    <t>Sp 3 *1000 /  3600</t>
  </si>
  <si>
    <t>Gewässername:</t>
  </si>
  <si>
    <t>Jahres-abwasser- menge</t>
  </si>
  <si>
    <t>Transport
im 
Gewässer oberhalb der Einleitung</t>
  </si>
  <si>
    <t>Sp 4 + Sp 5</t>
  </si>
  <si>
    <t>Sp 5 x Sp 6</t>
  </si>
  <si>
    <t>Sp 8 * Sp 9</t>
  </si>
  <si>
    <t>zulässiger Transport im Gewässer unterhalb</t>
  </si>
  <si>
    <t>Sp 11 / Sp 4</t>
  </si>
  <si>
    <t>berechneter Betriebs-
wert</t>
  </si>
  <si>
    <t>Jahresabwassermenge</t>
  </si>
  <si>
    <t>Entfernung MST - Einleitung:</t>
  </si>
  <si>
    <r>
      <t>0,5 MQ / Q</t>
    </r>
    <r>
      <rPr>
        <b/>
        <vertAlign val="subscript"/>
        <sz val="8"/>
        <rFont val="Times New Roman"/>
        <family val="1"/>
      </rPr>
      <t>183</t>
    </r>
    <r>
      <rPr>
        <b/>
        <sz val="8"/>
        <rFont val="Times New Roman"/>
        <family val="1"/>
      </rPr>
      <t xml:space="preserve"> oberhalb der Einleitung</t>
    </r>
  </si>
  <si>
    <r>
      <t>Abwasseranteil Q</t>
    </r>
    <r>
      <rPr>
        <b/>
        <vertAlign val="subscript"/>
        <sz val="10"/>
        <rFont val="Times New Roman"/>
        <family val="1"/>
      </rPr>
      <t>E</t>
    </r>
    <r>
      <rPr>
        <b/>
        <sz val="10"/>
        <rFont val="Times New Roman"/>
        <family val="1"/>
      </rPr>
      <t xml:space="preserve"> / Q</t>
    </r>
    <r>
      <rPr>
        <b/>
        <vertAlign val="subscript"/>
        <sz val="10"/>
        <rFont val="Times New Roman"/>
        <family val="1"/>
      </rPr>
      <t xml:space="preserve">183 </t>
    </r>
    <r>
      <rPr>
        <b/>
        <sz val="10"/>
        <rFont val="Times New Roman"/>
        <family val="1"/>
      </rPr>
      <t xml:space="preserve"> = </t>
    </r>
  </si>
  <si>
    <t xml:space="preserve">AGA </t>
  </si>
  <si>
    <t>berechneter Über-wachungs-
wert</t>
  </si>
  <si>
    <t>m³/a</t>
  </si>
  <si>
    <t>Erläuterungen</t>
  </si>
  <si>
    <t>GÜS-MST oh der Einleitung (Nr.):</t>
  </si>
  <si>
    <r>
      <t>0,5 MQ bzw. Q</t>
    </r>
    <r>
      <rPr>
        <b/>
        <vertAlign val="subscript"/>
        <sz val="8"/>
        <rFont val="Times New Roman"/>
        <family val="1"/>
      </rPr>
      <t>183</t>
    </r>
    <r>
      <rPr>
        <b/>
        <sz val="8"/>
        <rFont val="Times New Roman"/>
        <family val="1"/>
      </rPr>
      <t xml:space="preserve"> unterhalb der  Einleitung</t>
    </r>
  </si>
  <si>
    <r>
      <t>Konzen-tration im Gewässer oberhalb der Einleitung</t>
    </r>
    <r>
      <rPr>
        <b/>
        <vertAlign val="superscript"/>
        <sz val="8"/>
        <rFont val="Times New Roman"/>
        <family val="1"/>
      </rPr>
      <t>1</t>
    </r>
    <r>
      <rPr>
        <b/>
        <sz val="8"/>
        <rFont val="Times New Roman"/>
        <family val="1"/>
      </rPr>
      <t xml:space="preserve">
</t>
    </r>
  </si>
  <si>
    <t>Anzahl</t>
  </si>
  <si>
    <t>Min [mg/l]</t>
  </si>
  <si>
    <t>Mittel [mg/l]</t>
  </si>
  <si>
    <t>Max [mg/l]</t>
  </si>
  <si>
    <t>Anzahl &gt; 0,1 mg/l</t>
  </si>
  <si>
    <t>Anzahl &gt; 0,3 mg/l</t>
  </si>
  <si>
    <t>Anzahl &gt; 1 mg/l</t>
  </si>
  <si>
    <t>Stoffname</t>
  </si>
  <si>
    <t>Einheit</t>
  </si>
  <si>
    <t>Mittel</t>
  </si>
  <si>
    <t>mg/l</t>
  </si>
  <si>
    <t xml:space="preserve">Messstelle: </t>
  </si>
  <si>
    <t>Suchkriterien: von ... bis …</t>
  </si>
  <si>
    <t>Messzeitraum: von … bis …</t>
  </si>
  <si>
    <t>Auswertemöglichkeiten für Daten aus Elwas</t>
  </si>
  <si>
    <t>20..</t>
  </si>
  <si>
    <r>
      <rPr>
        <b/>
        <vertAlign val="superscript"/>
        <sz val="11"/>
        <rFont val="Times New Roman"/>
        <family val="1"/>
      </rPr>
      <t>1</t>
    </r>
    <r>
      <rPr>
        <b/>
        <sz val="11"/>
        <rFont val="Times New Roman"/>
        <family val="1"/>
      </rPr>
      <t>Vorbelastung:</t>
    </r>
    <r>
      <rPr>
        <sz val="11"/>
        <rFont val="Times New Roman"/>
        <family val="1"/>
      </rPr>
      <t xml:space="preserve"> Die Konzentration im Gewässer oh der Einleitung ist aus den Gütemessungen des Landes NRW (siehe Elwas) und ggfs. eigenen Messungen zu ermitteln. Die Datenauswertung ist dem Antrag beizufügen.</t>
    </r>
  </si>
  <si>
    <t>Sp 12 * U</t>
  </si>
  <si>
    <r>
      <t>beantragter Betriebs-
wert</t>
    </r>
    <r>
      <rPr>
        <b/>
        <vertAlign val="superscript"/>
        <sz val="8"/>
        <rFont val="Times New Roman"/>
        <family val="1"/>
      </rPr>
      <t>2</t>
    </r>
  </si>
  <si>
    <r>
      <t>beantragter Über-
wachungs-
wert</t>
    </r>
    <r>
      <rPr>
        <b/>
        <vertAlign val="superscript"/>
        <sz val="8"/>
        <rFont val="Times New Roman"/>
        <family val="1"/>
      </rPr>
      <t>2</t>
    </r>
  </si>
  <si>
    <r>
      <t>U: Umrechnungsfaktor Betriebs- in Überwachungswert</t>
    </r>
    <r>
      <rPr>
        <b/>
        <vertAlign val="superscript"/>
        <sz val="10"/>
        <rFont val="Times New Roman"/>
        <family val="1"/>
      </rPr>
      <t>3</t>
    </r>
  </si>
  <si>
    <r>
      <t xml:space="preserve">Bitte </t>
    </r>
    <r>
      <rPr>
        <b/>
        <u/>
        <sz val="10"/>
        <rFont val="Times New Roman"/>
        <family val="1"/>
      </rPr>
      <t>nur</t>
    </r>
    <r>
      <rPr>
        <b/>
        <sz val="10"/>
        <rFont val="Times New Roman"/>
        <family val="1"/>
      </rPr>
      <t xml:space="preserve"> Q</t>
    </r>
    <r>
      <rPr>
        <b/>
        <vertAlign val="subscript"/>
        <sz val="10"/>
        <rFont val="Times New Roman"/>
        <family val="1"/>
      </rPr>
      <t>183</t>
    </r>
    <r>
      <rPr>
        <b/>
        <vertAlign val="superscript"/>
        <sz val="10"/>
        <rFont val="Times New Roman"/>
        <family val="1"/>
      </rPr>
      <t>4</t>
    </r>
    <r>
      <rPr>
        <b/>
        <sz val="10"/>
        <rFont val="Times New Roman"/>
        <family val="1"/>
      </rPr>
      <t xml:space="preserve"> oder </t>
    </r>
    <r>
      <rPr>
        <b/>
        <u/>
        <sz val="10"/>
        <rFont val="Times New Roman"/>
        <family val="1"/>
      </rPr>
      <t>nur</t>
    </r>
    <r>
      <rPr>
        <b/>
        <sz val="10"/>
        <rFont val="Times New Roman"/>
        <family val="1"/>
      </rPr>
      <t xml:space="preserve"> Mq eintragen</t>
    </r>
  </si>
  <si>
    <r>
      <rPr>
        <b/>
        <vertAlign val="superscript"/>
        <sz val="11"/>
        <rFont val="Times New Roman"/>
        <family val="1"/>
      </rPr>
      <t>4</t>
    </r>
    <r>
      <rPr>
        <b/>
        <sz val="11"/>
        <rFont val="Times New Roman"/>
        <family val="1"/>
      </rPr>
      <t>Q</t>
    </r>
    <r>
      <rPr>
        <b/>
        <vertAlign val="subscript"/>
        <sz val="11"/>
        <rFont val="Times New Roman"/>
        <family val="1"/>
      </rPr>
      <t>183</t>
    </r>
    <r>
      <rPr>
        <b/>
        <sz val="11"/>
        <rFont val="Times New Roman"/>
        <family val="1"/>
      </rPr>
      <t xml:space="preserve"> Wert:</t>
    </r>
    <r>
      <rPr>
        <sz val="11"/>
        <rFont val="Times New Roman"/>
        <family val="1"/>
      </rPr>
      <t xml:space="preserve"> Im Rahmen der Mischrechnung ist für den Gewässerabfluss Q</t>
    </r>
    <r>
      <rPr>
        <vertAlign val="subscript"/>
        <sz val="11"/>
        <rFont val="Times New Roman"/>
        <family val="1"/>
      </rPr>
      <t>183</t>
    </r>
    <r>
      <rPr>
        <sz val="11"/>
        <rFont val="Times New Roman"/>
        <family val="1"/>
      </rPr>
      <t xml:space="preserve"> (=50 Perzentil des Abflusses) als Bezugsabfluss heranzuziehen. Der Abfluss kann bei der BR Arnsberg, Dezernat 54 erfragt werden. Sofern für die zu betrachtende Einleitungsstelle keine repräsentativen Pegeldaten vorliegen, kann hilfsweise mit 0,5 MQ gerechnet werden</t>
    </r>
  </si>
  <si>
    <t>zulässige Konzen-tration im Gewässer unterhalb der Einleitung (s. OGewV für guten Zustand)</t>
  </si>
  <si>
    <t>zulässiger Transport der Einleitung</t>
  </si>
  <si>
    <r>
      <rPr>
        <b/>
        <vertAlign val="subscript"/>
        <sz val="10"/>
        <rFont val="Times New Roman"/>
        <family val="1"/>
      </rPr>
      <t>q183</t>
    </r>
    <r>
      <rPr>
        <b/>
        <sz val="10"/>
        <rFont val="Times New Roman"/>
        <family val="1"/>
      </rPr>
      <t xml:space="preserve"> =</t>
    </r>
  </si>
  <si>
    <t>aus  Betriebs-daten</t>
  </si>
  <si>
    <r>
      <rPr>
        <b/>
        <vertAlign val="superscript"/>
        <sz val="11"/>
        <rFont val="Times New Roman"/>
        <family val="1"/>
      </rPr>
      <t>2</t>
    </r>
    <r>
      <rPr>
        <b/>
        <sz val="11"/>
        <rFont val="Times New Roman"/>
        <family val="1"/>
      </rPr>
      <t>Beantragter Betriebs- und Überwachungswert:</t>
    </r>
    <r>
      <rPr>
        <sz val="11"/>
        <rFont val="Times New Roman"/>
        <family val="1"/>
      </rPr>
      <t xml:space="preserve"> Weichen der beantragte Betriebs- und/oder Überwachungswert vom berechneten Wert ab, so ist eine detaillierte Begründung für jeden Parameter unter Berücksichtigung des Vorsorge- und Schutzgedankens (u.a. Stand der Technik/Emissionsanforderung, Immissionsanforderungen des jeweiligen Gewässers) erforderlich. </t>
    </r>
  </si>
  <si>
    <t>Stand Januar 2019</t>
  </si>
  <si>
    <r>
      <rPr>
        <b/>
        <vertAlign val="superscript"/>
        <sz val="11"/>
        <rFont val="Times New Roman"/>
        <family val="1"/>
      </rPr>
      <t>3</t>
    </r>
    <r>
      <rPr>
        <b/>
        <sz val="11"/>
        <rFont val="Times New Roman"/>
        <family val="1"/>
      </rPr>
      <t>Faktor U:</t>
    </r>
    <r>
      <rPr>
        <sz val="11"/>
        <rFont val="Times New Roman"/>
        <family val="1"/>
      </rPr>
      <t xml:space="preserve"> Mit der Mischrechnung können die einzuleitenden Transporte und Konzentrationen aus der Kläranlage ermittelt werden. Diese Transporte und Konzentrationen stellen die Betriebswerte der Kläranlage dar. Für die Festlegung der Überwachungswerte müssen die Schwankungen im Ablauf der Kläranlage berücksichtigt werden. Je nach Art und Ausbaugröße der Kläranlage sowie nach Art der festzulegenden Kenngrößen sind diese Schwankungen unterschiedlich. Grundsätzlich sind jedoch die Überwachungswerte höher als die Betriebswerte. Im Zusammenhang mit der AGA von 1991 hat das Ministerium 1994 Vorschläge für diese Umrechnungsfaktoren ermittelt. Diese Werte sind zur Orientierung in der o.g. Tabelle aufgeführt. Sie können durch anlagenspezifisch ermittelte Betriebsdaten ersetzt werden. Die Umrechnungsfaktoren sind aus den Betriebswerten der letzten drei Jahre zu ermitteln. Dabei ist der Betriebsmittelwert ins Verhältnis zu einer Konzentration zu setzen, die innerhalb der oberen 10 % der Messdaten liegt. </t>
    </r>
    <r>
      <rPr>
        <b/>
        <sz val="11"/>
        <rFont val="Times New Roman"/>
        <family val="1"/>
      </rPr>
      <t xml:space="preserve">Grundsätzlich muss der anhand der Betriebsdaten ermittelte Umrechnungsfaktor mit der BR Arnsberg vor Antragstellung abgestimmt werden.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</si>
</sst>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1\1\ \-\ \8"/>
    <numFmt numFmtId="165" formatCode="0.0"/>
    <numFmt numFmtId="166" formatCode="_-* #,##0\ _€_-;\-* #,##0\ _€_-;_-* &quot;-&quot;??\ _€_-;_-@_-"/>
    <numFmt numFmtId="167" formatCode="#,##0.0_ ;\-#,##0.0\ "/>
    <numFmt numFmtId="168" formatCode="0.0\ %"/>
    <numFmt numFmtId="169" formatCode="#,##0.0"/>
  </numFmts>
  <fonts count="46" x14ac:knownFonts="1">
    <font>
      <sz val="10"/>
      <name val="Helv"/>
    </font>
    <font>
      <b/>
      <sz val="8"/>
      <name val="Times New Roman"/>
      <family val="1"/>
    </font>
    <font>
      <sz val="10"/>
      <name val="Times New Roman"/>
      <family val="1"/>
    </font>
    <font>
      <sz val="8"/>
      <name val="Times New Roman"/>
      <family val="1"/>
    </font>
    <font>
      <b/>
      <sz val="10"/>
      <name val="Times New Roman"/>
      <family val="1"/>
    </font>
    <font>
      <sz val="10"/>
      <color indexed="9"/>
      <name val="Times New Roman"/>
      <family val="1"/>
    </font>
    <font>
      <b/>
      <u/>
      <sz val="10"/>
      <name val="Times New Roman"/>
      <family val="1"/>
    </font>
    <font>
      <b/>
      <sz val="10"/>
      <color indexed="10"/>
      <name val="Times New Roman"/>
      <family val="1"/>
    </font>
    <font>
      <b/>
      <i/>
      <sz val="10"/>
      <name val="Times New Roman"/>
      <family val="1"/>
    </font>
    <font>
      <b/>
      <sz val="10"/>
      <name val="Times New Roman"/>
      <family val="1"/>
    </font>
    <font>
      <b/>
      <vertAlign val="subscript"/>
      <sz val="10"/>
      <name val="Times New Roman"/>
      <family val="1"/>
    </font>
    <font>
      <b/>
      <i/>
      <sz val="10"/>
      <name val="Times New Roman"/>
      <family val="1"/>
    </font>
    <font>
      <sz val="10"/>
      <name val="Arial"/>
      <family val="2"/>
    </font>
    <font>
      <b/>
      <sz val="10"/>
      <color indexed="16"/>
      <name val="Times New Roman"/>
      <family val="1"/>
    </font>
    <font>
      <b/>
      <sz val="10"/>
      <color rgb="FFFF0000"/>
      <name val="Times New Roman"/>
      <family val="1"/>
    </font>
    <font>
      <b/>
      <u val="double"/>
      <sz val="10"/>
      <name val="Times New Roman"/>
      <family val="1"/>
    </font>
    <font>
      <b/>
      <sz val="10"/>
      <name val="Arial"/>
      <family val="2"/>
    </font>
    <font>
      <sz val="10"/>
      <name val="Helv"/>
    </font>
    <font>
      <b/>
      <sz val="12"/>
      <name val="Times New Roman"/>
      <family val="1"/>
    </font>
    <font>
      <b/>
      <u/>
      <sz val="12"/>
      <name val="Times New Roman"/>
      <family val="1"/>
    </font>
    <font>
      <u/>
      <sz val="12"/>
      <name val="Times New Roman"/>
      <family val="1"/>
    </font>
    <font>
      <b/>
      <i/>
      <u/>
      <sz val="12"/>
      <name val="Times New Roman"/>
      <family val="1"/>
    </font>
    <font>
      <b/>
      <sz val="11"/>
      <name val="Times New Roman"/>
      <family val="1"/>
    </font>
    <font>
      <b/>
      <i/>
      <sz val="9"/>
      <name val="Times New Roman"/>
      <family val="1"/>
    </font>
    <font>
      <sz val="12"/>
      <name val="Times New Roman"/>
      <family val="1"/>
    </font>
    <font>
      <b/>
      <vertAlign val="subscript"/>
      <sz val="8"/>
      <name val="Times New Roman"/>
      <family val="1"/>
    </font>
    <font>
      <b/>
      <i/>
      <u/>
      <sz val="10"/>
      <name val="Times New Roman"/>
      <family val="1"/>
    </font>
    <font>
      <sz val="9"/>
      <name val="Arial"/>
      <family val="2"/>
    </font>
    <font>
      <sz val="9"/>
      <color rgb="FF0070C0"/>
      <name val="Times New Roman"/>
      <family val="1"/>
    </font>
    <font>
      <b/>
      <vertAlign val="superscript"/>
      <sz val="10"/>
      <name val="Times New Roman"/>
      <family val="1"/>
    </font>
    <font>
      <b/>
      <vertAlign val="superscript"/>
      <sz val="8"/>
      <name val="Times New Roman"/>
      <family val="1"/>
    </font>
    <font>
      <b/>
      <sz val="10"/>
      <name val="Calibri"/>
      <family val="2"/>
      <scheme val="minor"/>
    </font>
    <font>
      <sz val="10"/>
      <name val="Calibri"/>
      <family val="2"/>
      <scheme val="minor"/>
    </font>
    <font>
      <b/>
      <sz val="11"/>
      <color rgb="FF00000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FF0000"/>
      <name val="Calibri"/>
      <family val="2"/>
      <scheme val="minor"/>
    </font>
    <font>
      <b/>
      <sz val="11"/>
      <color rgb="FF00B050"/>
      <name val="Calibri"/>
      <family val="2"/>
      <scheme val="minor"/>
    </font>
    <font>
      <b/>
      <sz val="11"/>
      <color rgb="FFFFC000"/>
      <name val="Calibri"/>
      <family val="2"/>
      <scheme val="minor"/>
    </font>
    <font>
      <sz val="12"/>
      <name val="Calibri"/>
      <family val="2"/>
      <scheme val="minor"/>
    </font>
    <font>
      <b/>
      <sz val="12"/>
      <name val="Calibri"/>
      <family val="2"/>
      <scheme val="minor"/>
    </font>
    <font>
      <sz val="11"/>
      <name val="Times New Roman"/>
      <family val="1"/>
    </font>
    <font>
      <b/>
      <vertAlign val="superscript"/>
      <sz val="11"/>
      <name val="Times New Roman"/>
      <family val="1"/>
    </font>
    <font>
      <b/>
      <vertAlign val="subscript"/>
      <sz val="11"/>
      <name val="Times New Roman"/>
      <family val="1"/>
    </font>
    <font>
      <vertAlign val="subscript"/>
      <sz val="11"/>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gray0625">
        <fgColor theme="0"/>
      </patternFill>
    </fill>
    <fill>
      <patternFill patternType="solid">
        <fgColor theme="3" tint="0.59999389629810485"/>
        <bgColor indexed="64"/>
      </patternFill>
    </fill>
    <fill>
      <patternFill patternType="lightGray">
        <fgColor indexed="8"/>
        <bgColor theme="0"/>
      </patternFill>
    </fill>
    <fill>
      <patternFill patternType="solid">
        <fgColor rgb="FFBFBFBF"/>
        <bgColor indexed="64"/>
      </patternFill>
    </fill>
    <fill>
      <patternFill patternType="solid">
        <fgColor rgb="FFC0C0C0"/>
        <bgColor indexed="64"/>
      </patternFill>
    </fill>
    <fill>
      <patternFill patternType="solid">
        <fgColor theme="3" tint="0.59999389629810485"/>
        <bgColor theme="0"/>
      </patternFill>
    </fill>
  </fills>
  <borders count="44">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3" fontId="17" fillId="0" borderId="0" applyFont="0" applyFill="0" applyBorder="0" applyAlignment="0" applyProtection="0"/>
  </cellStyleXfs>
  <cellXfs count="266">
    <xf numFmtId="0" fontId="0" fillId="0" borderId="0" xfId="0"/>
    <xf numFmtId="0" fontId="2" fillId="0" borderId="0" xfId="0" applyFont="1"/>
    <xf numFmtId="0" fontId="2" fillId="0" borderId="0" xfId="0" applyFont="1" applyBorder="1"/>
    <xf numFmtId="0" fontId="2" fillId="0" borderId="0" xfId="0" applyFont="1" applyAlignment="1">
      <alignment horizontal="center"/>
    </xf>
    <xf numFmtId="0" fontId="3" fillId="0" borderId="0" xfId="0" applyFont="1" applyBorder="1"/>
    <xf numFmtId="0" fontId="2" fillId="0" borderId="0" xfId="0" applyFont="1" applyFill="1" applyBorder="1"/>
    <xf numFmtId="0" fontId="2" fillId="0" borderId="0" xfId="0" applyFont="1" applyFill="1"/>
    <xf numFmtId="0" fontId="2" fillId="0" borderId="0" xfId="0" applyFont="1" applyBorder="1" applyAlignment="1">
      <alignment horizontal="center"/>
    </xf>
    <xf numFmtId="15" fontId="2" fillId="0" borderId="0" xfId="0" applyNumberFormat="1" applyFont="1" applyBorder="1" applyProtection="1">
      <protection hidden="1"/>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2" fillId="0" borderId="0" xfId="0" applyFont="1" applyProtection="1">
      <protection hidden="1"/>
    </xf>
    <xf numFmtId="0" fontId="22" fillId="0" borderId="13" xfId="0" applyFont="1" applyBorder="1" applyProtection="1">
      <protection hidden="1"/>
    </xf>
    <xf numFmtId="0" fontId="2" fillId="0" borderId="0" xfId="0" applyFont="1" applyAlignment="1" applyProtection="1">
      <alignment horizontal="center"/>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0" fontId="3" fillId="0" borderId="0" xfId="0" applyFont="1" applyBorder="1" applyProtection="1">
      <protection hidden="1"/>
    </xf>
    <xf numFmtId="0" fontId="2" fillId="0" borderId="0" xfId="0" applyFont="1" applyFill="1" applyBorder="1" applyProtection="1">
      <protection hidden="1"/>
    </xf>
    <xf numFmtId="0" fontId="2" fillId="2" borderId="0" xfId="0" applyFont="1" applyFill="1" applyBorder="1" applyAlignment="1" applyProtection="1">
      <alignment vertical="center"/>
      <protection hidden="1"/>
    </xf>
    <xf numFmtId="0" fontId="19" fillId="2" borderId="0" xfId="0" applyFont="1" applyFill="1" applyBorder="1" applyAlignment="1" applyProtection="1">
      <alignment horizontal="center" vertical="center"/>
      <protection hidden="1"/>
    </xf>
    <xf numFmtId="0" fontId="20"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1" fillId="2" borderId="0" xfId="0" applyFont="1" applyFill="1" applyBorder="1" applyAlignment="1" applyProtection="1">
      <alignment horizontal="right" vertical="center"/>
      <protection hidden="1"/>
    </xf>
    <xf numFmtId="0" fontId="2" fillId="2" borderId="13" xfId="0" applyFont="1" applyFill="1" applyBorder="1" applyAlignment="1" applyProtection="1">
      <alignment vertical="center"/>
      <protection hidden="1"/>
    </xf>
    <xf numFmtId="0" fontId="6" fillId="2" borderId="13"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4" fillId="2" borderId="13" xfId="0" applyFont="1" applyFill="1" applyBorder="1" applyAlignment="1" applyProtection="1">
      <alignment horizontal="right" vertical="center"/>
      <protection hidden="1"/>
    </xf>
    <xf numFmtId="49" fontId="4" fillId="2" borderId="13" xfId="0" applyNumberFormat="1" applyFont="1" applyFill="1" applyBorder="1" applyAlignment="1" applyProtection="1">
      <alignment horizontal="center" vertical="center"/>
      <protection hidden="1"/>
    </xf>
    <xf numFmtId="0" fontId="1" fillId="0" borderId="4"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9" xfId="0" applyFont="1" applyBorder="1" applyAlignment="1" applyProtection="1">
      <alignment horizontal="center"/>
      <protection hidden="1"/>
    </xf>
    <xf numFmtId="0" fontId="1" fillId="0" borderId="1"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164" fontId="1" fillId="0" borderId="3"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13" fillId="0" borderId="4"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2" fillId="0" borderId="2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3" xfId="0" applyFont="1" applyBorder="1" applyAlignment="1" applyProtection="1">
      <alignment vertical="center"/>
      <protection hidden="1"/>
    </xf>
    <xf numFmtId="3" fontId="2" fillId="0" borderId="4" xfId="0" applyNumberFormat="1" applyFont="1" applyBorder="1" applyAlignment="1" applyProtection="1">
      <alignment horizontal="center" vertical="center"/>
      <protection hidden="1"/>
    </xf>
    <xf numFmtId="3" fontId="2" fillId="0" borderId="5" xfId="0" applyNumberFormat="1" applyFont="1" applyBorder="1" applyAlignment="1" applyProtection="1">
      <alignment horizontal="center" vertical="center"/>
      <protection hidden="1"/>
    </xf>
    <xf numFmtId="0" fontId="3" fillId="0" borderId="0" xfId="0" applyFont="1" applyBorder="1" applyAlignment="1" applyProtection="1">
      <alignment horizontal="center"/>
      <protection hidden="1"/>
    </xf>
    <xf numFmtId="0" fontId="4" fillId="0" borderId="12" xfId="0" applyFont="1" applyFill="1" applyBorder="1" applyAlignment="1" applyProtection="1">
      <alignment horizontal="center" vertical="center"/>
      <protection hidden="1"/>
    </xf>
    <xf numFmtId="0" fontId="2" fillId="0" borderId="7" xfId="0" applyFont="1" applyBorder="1" applyAlignment="1" applyProtection="1">
      <alignment vertical="center"/>
      <protection hidden="1"/>
    </xf>
    <xf numFmtId="0" fontId="2" fillId="0" borderId="1" xfId="0" applyFont="1" applyBorder="1" applyAlignment="1" applyProtection="1">
      <alignment vertical="center"/>
      <protection hidden="1"/>
    </xf>
    <xf numFmtId="3" fontId="2" fillId="0" borderId="6" xfId="0" applyNumberFormat="1" applyFont="1" applyFill="1" applyBorder="1" applyAlignment="1" applyProtection="1">
      <alignment horizontal="center" vertical="center"/>
      <protection hidden="1"/>
    </xf>
    <xf numFmtId="3" fontId="2" fillId="0" borderId="6" xfId="0" applyNumberFormat="1" applyFont="1" applyBorder="1" applyAlignment="1" applyProtection="1">
      <alignment horizontal="center" vertical="center"/>
      <protection hidden="1"/>
    </xf>
    <xf numFmtId="0" fontId="9" fillId="0" borderId="0" xfId="0" applyFont="1" applyBorder="1" applyAlignment="1" applyProtection="1">
      <alignment horizontal="left"/>
      <protection hidden="1"/>
    </xf>
    <xf numFmtId="0" fontId="9" fillId="0" borderId="0" xfId="0" applyFont="1" applyFill="1" applyBorder="1" applyAlignment="1" applyProtection="1">
      <alignment horizontal="center"/>
      <protection hidden="1"/>
    </xf>
    <xf numFmtId="0" fontId="0" fillId="0" borderId="0" xfId="0" applyBorder="1" applyProtection="1">
      <protection hidden="1"/>
    </xf>
    <xf numFmtId="0" fontId="4" fillId="0" borderId="0" xfId="0" applyFont="1" applyBorder="1" applyAlignment="1" applyProtection="1">
      <alignment horizontal="left"/>
      <protection hidden="1"/>
    </xf>
    <xf numFmtId="0" fontId="5" fillId="0" borderId="0" xfId="0" applyFont="1" applyFill="1" applyBorder="1" applyProtection="1">
      <protection hidden="1"/>
    </xf>
    <xf numFmtId="0" fontId="2" fillId="4" borderId="0" xfId="0" applyFont="1" applyFill="1" applyBorder="1" applyAlignment="1" applyProtection="1">
      <alignment horizontal="center"/>
      <protection hidden="1"/>
    </xf>
    <xf numFmtId="0" fontId="2" fillId="0" borderId="0" xfId="0" applyFont="1" applyBorder="1" applyAlignment="1" applyProtection="1">
      <alignment horizontal="left"/>
      <protection hidden="1"/>
    </xf>
    <xf numFmtId="168" fontId="15" fillId="0" borderId="0" xfId="0" applyNumberFormat="1" applyFont="1" applyFill="1" applyBorder="1" applyAlignment="1" applyProtection="1">
      <alignment horizontal="center" vertical="center"/>
      <protection hidden="1"/>
    </xf>
    <xf numFmtId="167" fontId="4" fillId="0" borderId="0" xfId="1" applyNumberFormat="1" applyFont="1" applyFill="1" applyBorder="1" applyAlignment="1" applyProtection="1">
      <alignment horizontal="center"/>
      <protection hidden="1"/>
    </xf>
    <xf numFmtId="0" fontId="4" fillId="0" borderId="0" xfId="0" applyFont="1" applyBorder="1" applyAlignment="1" applyProtection="1">
      <alignment horizontal="right"/>
      <protection hidden="1"/>
    </xf>
    <xf numFmtId="0" fontId="11" fillId="0" borderId="0" xfId="0" applyFont="1" applyBorder="1" applyProtection="1">
      <protection hidden="1"/>
    </xf>
    <xf numFmtId="1" fontId="7" fillId="0" borderId="0" xfId="0" applyNumberFormat="1" applyFont="1" applyFill="1" applyBorder="1" applyAlignment="1" applyProtection="1">
      <alignment horizontal="center"/>
      <protection hidden="1"/>
    </xf>
    <xf numFmtId="0" fontId="2" fillId="0" borderId="0" xfId="0" applyFont="1" applyAlignment="1" applyProtection="1">
      <alignment horizontal="left" vertical="center" wrapText="1"/>
      <protection hidden="1"/>
    </xf>
    <xf numFmtId="14" fontId="4" fillId="3" borderId="4" xfId="0" applyNumberFormat="1" applyFont="1" applyFill="1" applyBorder="1" applyAlignment="1" applyProtection="1">
      <alignment horizontal="center" vertical="center"/>
      <protection locked="0" hidden="1"/>
    </xf>
    <xf numFmtId="0" fontId="4" fillId="3" borderId="4" xfId="0" applyFont="1" applyFill="1" applyBorder="1" applyAlignment="1" applyProtection="1">
      <alignment horizontal="center" vertical="center"/>
      <protection locked="0" hidden="1"/>
    </xf>
    <xf numFmtId="0" fontId="2" fillId="0" borderId="0" xfId="0" applyFont="1" applyAlignment="1" applyProtection="1">
      <alignment horizontal="left" vertical="center" wrapText="1"/>
      <protection hidden="1"/>
    </xf>
    <xf numFmtId="0" fontId="9" fillId="4" borderId="0" xfId="0" applyFont="1" applyFill="1" applyBorder="1" applyAlignment="1" applyProtection="1">
      <alignment horizontal="right"/>
      <protection hidden="1"/>
    </xf>
    <xf numFmtId="0" fontId="4" fillId="0" borderId="16" xfId="0" applyFont="1" applyBorder="1" applyAlignment="1" applyProtection="1">
      <alignment horizontal="center" vertical="center"/>
      <protection hidden="1"/>
    </xf>
    <xf numFmtId="164" fontId="1" fillId="0" borderId="0" xfId="0" applyNumberFormat="1" applyFont="1" applyBorder="1" applyAlignment="1" applyProtection="1">
      <alignment horizontal="center" vertical="center" wrapText="1"/>
      <protection hidden="1"/>
    </xf>
    <xf numFmtId="3" fontId="2" fillId="0" borderId="0" xfId="0" applyNumberFormat="1" applyFont="1" applyBorder="1" applyAlignment="1" applyProtection="1">
      <alignment horizontal="center" vertical="center"/>
      <protection hidden="1"/>
    </xf>
    <xf numFmtId="4" fontId="2" fillId="7" borderId="12" xfId="0" applyNumberFormat="1" applyFont="1" applyFill="1" applyBorder="1" applyAlignment="1" applyProtection="1">
      <alignment horizontal="center" vertical="center"/>
      <protection hidden="1"/>
    </xf>
    <xf numFmtId="0" fontId="2" fillId="0" borderId="0" xfId="0" applyFont="1" applyBorder="1" applyAlignment="1" applyProtection="1">
      <protection hidden="1"/>
    </xf>
    <xf numFmtId="0" fontId="2" fillId="0" borderId="3" xfId="0" applyFont="1" applyBorder="1" applyAlignment="1" applyProtection="1">
      <protection hidden="1"/>
    </xf>
    <xf numFmtId="2" fontId="28" fillId="4" borderId="0" xfId="0" applyNumberFormat="1" applyFont="1" applyFill="1" applyBorder="1" applyAlignment="1" applyProtection="1">
      <alignment vertical="center"/>
      <protection hidden="1"/>
    </xf>
    <xf numFmtId="0" fontId="4" fillId="0" borderId="0" xfId="0" applyFont="1" applyBorder="1" applyAlignment="1" applyProtection="1">
      <alignment horizontal="left" vertical="center" wrapText="1"/>
      <protection hidden="1"/>
    </xf>
    <xf numFmtId="0" fontId="4" fillId="0" borderId="0" xfId="0" applyFont="1" applyFill="1" applyBorder="1" applyAlignment="1" applyProtection="1">
      <alignment horizontal="center" vertical="center"/>
      <protection hidden="1"/>
    </xf>
    <xf numFmtId="165" fontId="4" fillId="7" borderId="4" xfId="0" applyNumberFormat="1" applyFont="1" applyFill="1" applyBorder="1" applyAlignment="1" applyProtection="1">
      <alignment horizontal="center" vertical="center"/>
      <protection hidden="1"/>
    </xf>
    <xf numFmtId="165" fontId="4" fillId="0" borderId="4" xfId="0" applyNumberFormat="1" applyFont="1" applyFill="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1" fillId="0" borderId="27"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protection hidden="1"/>
    </xf>
    <xf numFmtId="0" fontId="1" fillId="0" borderId="30" xfId="0" applyFont="1" applyBorder="1" applyAlignment="1" applyProtection="1">
      <alignment horizontal="center"/>
      <protection hidden="1"/>
    </xf>
    <xf numFmtId="0" fontId="21" fillId="2" borderId="32" xfId="0" applyFont="1" applyFill="1" applyBorder="1" applyAlignment="1" applyProtection="1">
      <alignment horizontal="right" vertical="center"/>
      <protection hidden="1"/>
    </xf>
    <xf numFmtId="49" fontId="4" fillId="2" borderId="33" xfId="0" applyNumberFormat="1" applyFont="1" applyFill="1" applyBorder="1" applyAlignment="1" applyProtection="1">
      <alignment horizontal="center" vertical="center"/>
      <protection hidden="1"/>
    </xf>
    <xf numFmtId="0" fontId="4" fillId="2" borderId="34" xfId="0" applyFont="1" applyFill="1" applyBorder="1" applyAlignment="1" applyProtection="1">
      <alignment horizontal="left" vertical="center"/>
      <protection hidden="1"/>
    </xf>
    <xf numFmtId="0" fontId="2" fillId="2" borderId="24" xfId="0" applyFont="1" applyFill="1" applyBorder="1" applyAlignment="1" applyProtection="1">
      <alignment vertical="center"/>
      <protection hidden="1"/>
    </xf>
    <xf numFmtId="0" fontId="4" fillId="2" borderId="24" xfId="0" applyFont="1" applyFill="1" applyBorder="1" applyAlignment="1" applyProtection="1">
      <alignment horizontal="left" vertical="center"/>
      <protection hidden="1"/>
    </xf>
    <xf numFmtId="0" fontId="2" fillId="2" borderId="24" xfId="0" applyFont="1" applyFill="1" applyBorder="1" applyAlignment="1" applyProtection="1">
      <alignment horizontal="center" vertical="center"/>
      <protection hidden="1"/>
    </xf>
    <xf numFmtId="0" fontId="8" fillId="2" borderId="24" xfId="0" applyFont="1" applyFill="1" applyBorder="1" applyAlignment="1" applyProtection="1">
      <alignment horizontal="center" vertical="center"/>
      <protection hidden="1"/>
    </xf>
    <xf numFmtId="0" fontId="2" fillId="2" borderId="35" xfId="0" applyFont="1" applyFill="1" applyBorder="1" applyAlignment="1" applyProtection="1">
      <alignment horizontal="center" vertical="center"/>
      <protection hidden="1"/>
    </xf>
    <xf numFmtId="0" fontId="4" fillId="2" borderId="31" xfId="0" applyFont="1" applyFill="1" applyBorder="1" applyAlignment="1" applyProtection="1">
      <alignment horizontal="left" vertical="center"/>
      <protection hidden="1"/>
    </xf>
    <xf numFmtId="0" fontId="4" fillId="2" borderId="36" xfId="0" applyFont="1" applyFill="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4" borderId="0" xfId="0" applyFont="1" applyFill="1" applyBorder="1" applyAlignment="1" applyProtection="1">
      <alignment horizontal="left" vertical="center"/>
      <protection hidden="1"/>
    </xf>
    <xf numFmtId="0" fontId="4" fillId="0" borderId="0" xfId="0" applyFont="1" applyBorder="1"/>
    <xf numFmtId="0" fontId="2" fillId="0" borderId="32" xfId="0" applyFont="1" applyBorder="1" applyProtection="1">
      <protection hidden="1"/>
    </xf>
    <xf numFmtId="0" fontId="3" fillId="0" borderId="32" xfId="0" applyFont="1" applyBorder="1" applyProtection="1">
      <protection hidden="1"/>
    </xf>
    <xf numFmtId="0" fontId="3" fillId="0" borderId="32" xfId="0" applyFont="1" applyBorder="1" applyAlignment="1" applyProtection="1">
      <alignment horizontal="center" vertical="center"/>
      <protection hidden="1"/>
    </xf>
    <xf numFmtId="0" fontId="2" fillId="0" borderId="32" xfId="0" applyFont="1" applyFill="1" applyBorder="1" applyProtection="1">
      <protection hidden="1"/>
    </xf>
    <xf numFmtId="0" fontId="2" fillId="0" borderId="13" xfId="0" applyFont="1" applyBorder="1" applyProtection="1">
      <protection hidden="1"/>
    </xf>
    <xf numFmtId="0" fontId="4" fillId="0" borderId="13" xfId="0" applyFont="1" applyBorder="1" applyAlignment="1" applyProtection="1">
      <alignment horizontal="right"/>
      <protection hidden="1"/>
    </xf>
    <xf numFmtId="1" fontId="7" fillId="0" borderId="13" xfId="0" applyNumberFormat="1" applyFont="1" applyFill="1" applyBorder="1" applyAlignment="1" applyProtection="1">
      <alignment horizontal="center"/>
      <protection hidden="1"/>
    </xf>
    <xf numFmtId="0" fontId="2" fillId="0" borderId="13" xfId="0" applyFont="1" applyBorder="1" applyAlignment="1" applyProtection="1">
      <alignment horizontal="left"/>
      <protection hidden="1"/>
    </xf>
    <xf numFmtId="0" fontId="2" fillId="0" borderId="13" xfId="0" applyFont="1" applyBorder="1" applyAlignment="1" applyProtection="1">
      <alignment horizontal="center"/>
      <protection hidden="1"/>
    </xf>
    <xf numFmtId="0" fontId="4" fillId="0" borderId="35" xfId="0" applyFont="1" applyBorder="1" applyAlignment="1" applyProtection="1">
      <alignment horizontal="center" vertical="center"/>
      <protection hidden="1"/>
    </xf>
    <xf numFmtId="0" fontId="4" fillId="0" borderId="38" xfId="0" applyFont="1" applyBorder="1" applyAlignment="1" applyProtection="1">
      <alignment horizontal="left" vertical="center"/>
      <protection hidden="1"/>
    </xf>
    <xf numFmtId="0" fontId="2" fillId="0" borderId="17"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2" fontId="4" fillId="3" borderId="15" xfId="0" applyNumberFormat="1" applyFont="1" applyFill="1" applyBorder="1" applyAlignment="1" applyProtection="1">
      <alignment horizontal="center" vertical="center"/>
      <protection locked="0" hidden="1"/>
    </xf>
    <xf numFmtId="3" fontId="2" fillId="0" borderId="15" xfId="0" applyNumberFormat="1"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4" fontId="2" fillId="7" borderId="19" xfId="0" applyNumberFormat="1" applyFont="1" applyFill="1" applyBorder="1" applyAlignment="1" applyProtection="1">
      <alignment horizontal="center" vertical="center"/>
      <protection hidden="1"/>
    </xf>
    <xf numFmtId="165" fontId="4" fillId="7" borderId="15" xfId="0" applyNumberFormat="1" applyFont="1" applyFill="1" applyBorder="1" applyAlignment="1" applyProtection="1">
      <alignment horizontal="center" vertical="center"/>
      <protection hidden="1"/>
    </xf>
    <xf numFmtId="0" fontId="4" fillId="3" borderId="15" xfId="0" applyFont="1" applyFill="1" applyBorder="1" applyAlignment="1" applyProtection="1">
      <alignment horizontal="center" vertical="center"/>
      <protection locked="0" hidden="1"/>
    </xf>
    <xf numFmtId="0" fontId="21" fillId="4" borderId="0" xfId="0" applyFont="1" applyFill="1" applyBorder="1" applyAlignment="1" applyProtection="1">
      <alignment horizontal="right" vertical="center"/>
      <protection hidden="1"/>
    </xf>
    <xf numFmtId="49" fontId="4" fillId="4" borderId="0" xfId="0" applyNumberFormat="1" applyFont="1" applyFill="1" applyBorder="1" applyAlignment="1" applyProtection="1">
      <alignment horizontal="center" vertical="center"/>
      <protection hidden="1"/>
    </xf>
    <xf numFmtId="0" fontId="1" fillId="4" borderId="0" xfId="0" applyFont="1" applyFill="1" applyBorder="1" applyAlignment="1" applyProtection="1">
      <alignment horizontal="center"/>
      <protection hidden="1"/>
    </xf>
    <xf numFmtId="0" fontId="1" fillId="4" borderId="0"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3" fontId="4" fillId="4" borderId="0" xfId="0" applyNumberFormat="1" applyFont="1" applyFill="1" applyBorder="1" applyAlignment="1" applyProtection="1">
      <alignment horizontal="center" vertical="center"/>
      <protection hidden="1"/>
    </xf>
    <xf numFmtId="0" fontId="1" fillId="8" borderId="0" xfId="0" applyFont="1" applyFill="1" applyBorder="1" applyAlignment="1">
      <alignment horizontal="center" vertical="center"/>
    </xf>
    <xf numFmtId="0" fontId="3" fillId="0" borderId="0" xfId="0" applyFont="1" applyBorder="1" applyAlignment="1">
      <alignment horizontal="center"/>
    </xf>
    <xf numFmtId="0" fontId="2" fillId="0" borderId="0" xfId="0" applyFont="1" applyFill="1" applyBorder="1" applyAlignment="1">
      <alignment horizontal="center"/>
    </xf>
    <xf numFmtId="0" fontId="2" fillId="4" borderId="0" xfId="0" applyFont="1" applyFill="1" applyBorder="1" applyAlignment="1" applyProtection="1">
      <alignment horizontal="center" vertical="center"/>
      <protection hidden="1"/>
    </xf>
    <xf numFmtId="0" fontId="3" fillId="0" borderId="32"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 fillId="4" borderId="32" xfId="0" applyFont="1" applyFill="1" applyBorder="1" applyAlignment="1" applyProtection="1">
      <alignment horizontal="center"/>
      <protection hidden="1"/>
    </xf>
    <xf numFmtId="2" fontId="28" fillId="0" borderId="32" xfId="0" applyNumberFormat="1" applyFont="1" applyBorder="1" applyAlignment="1" applyProtection="1">
      <alignment horizontal="left" vertical="center"/>
      <protection hidden="1"/>
    </xf>
    <xf numFmtId="168" fontId="15" fillId="0" borderId="32" xfId="0" applyNumberFormat="1" applyFont="1" applyFill="1" applyBorder="1" applyAlignment="1" applyProtection="1">
      <alignment horizontal="center" vertical="center"/>
      <protection hidden="1"/>
    </xf>
    <xf numFmtId="0" fontId="2" fillId="0" borderId="33"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4" xfId="0" applyFont="1" applyFill="1" applyBorder="1" applyAlignment="1" applyProtection="1">
      <alignment horizontal="left"/>
      <protection hidden="1"/>
    </xf>
    <xf numFmtId="2" fontId="9" fillId="0" borderId="4" xfId="0" applyNumberFormat="1" applyFont="1" applyBorder="1" applyAlignment="1" applyProtection="1">
      <alignment horizontal="left"/>
      <protection hidden="1"/>
    </xf>
    <xf numFmtId="0" fontId="4" fillId="3" borderId="9" xfId="0" applyFont="1" applyFill="1" applyBorder="1" applyAlignment="1" applyProtection="1">
      <alignment horizontal="center" vertical="center"/>
      <protection locked="0" hidden="1"/>
    </xf>
    <xf numFmtId="0" fontId="4" fillId="5" borderId="4" xfId="0" applyFont="1" applyFill="1" applyBorder="1" applyAlignment="1" applyProtection="1">
      <alignment horizontal="left"/>
      <protection hidden="1"/>
    </xf>
    <xf numFmtId="0" fontId="2" fillId="5" borderId="4" xfId="0" applyFont="1" applyFill="1" applyBorder="1" applyProtection="1">
      <protection hidden="1"/>
    </xf>
    <xf numFmtId="0" fontId="16" fillId="0" borderId="0" xfId="0" applyFont="1" applyBorder="1" applyProtection="1">
      <protection hidden="1"/>
    </xf>
    <xf numFmtId="0" fontId="1" fillId="0" borderId="7" xfId="0" applyFont="1" applyBorder="1" applyAlignment="1" applyProtection="1">
      <alignment horizontal="center" vertical="center"/>
      <protection hidden="1"/>
    </xf>
    <xf numFmtId="0" fontId="4" fillId="7" borderId="12" xfId="0" applyFont="1" applyFill="1" applyBorder="1" applyAlignment="1" applyProtection="1">
      <alignment vertical="center"/>
      <protection hidden="1"/>
    </xf>
    <xf numFmtId="0" fontId="2" fillId="7" borderId="6" xfId="0" applyFont="1" applyFill="1" applyBorder="1"/>
    <xf numFmtId="168" fontId="15" fillId="7" borderId="5" xfId="0" applyNumberFormat="1" applyFont="1" applyFill="1" applyBorder="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1" fillId="4" borderId="0" xfId="0" applyFont="1" applyFill="1" applyBorder="1" applyAlignment="1" applyProtection="1">
      <alignment horizontal="left" vertical="center" wrapText="1"/>
      <protection hidden="1"/>
    </xf>
    <xf numFmtId="0" fontId="4" fillId="5" borderId="5" xfId="0" applyFont="1" applyFill="1" applyBorder="1" applyAlignment="1" applyProtection="1">
      <alignment horizontal="left" vertical="center"/>
      <protection hidden="1"/>
    </xf>
    <xf numFmtId="0" fontId="19" fillId="0" borderId="0" xfId="0" applyFont="1"/>
    <xf numFmtId="0" fontId="31" fillId="0" borderId="0" xfId="0" applyFont="1"/>
    <xf numFmtId="0" fontId="32" fillId="0" borderId="0" xfId="0" applyFont="1"/>
    <xf numFmtId="0" fontId="34" fillId="0" borderId="0" xfId="0" applyFont="1"/>
    <xf numFmtId="0" fontId="33" fillId="9" borderId="41" xfId="0" applyFont="1" applyFill="1" applyBorder="1" applyAlignment="1">
      <alignment horizontal="center" vertical="center" textRotation="180" wrapText="1"/>
    </xf>
    <xf numFmtId="0" fontId="35" fillId="10" borderId="42" xfId="0" applyFont="1" applyFill="1" applyBorder="1" applyAlignment="1">
      <alignment horizontal="center" vertical="center" textRotation="180"/>
    </xf>
    <xf numFmtId="0" fontId="35" fillId="10" borderId="42" xfId="0" applyFont="1" applyFill="1" applyBorder="1" applyAlignment="1">
      <alignment horizontal="center" vertical="center" textRotation="180" wrapText="1"/>
    </xf>
    <xf numFmtId="0" fontId="33" fillId="0" borderId="43" xfId="0" applyFont="1" applyBorder="1" applyAlignment="1">
      <alignment vertical="center"/>
    </xf>
    <xf numFmtId="0" fontId="36" fillId="0" borderId="33" xfId="0" applyFont="1" applyBorder="1" applyAlignment="1">
      <alignment horizontal="right" vertical="center"/>
    </xf>
    <xf numFmtId="0" fontId="37" fillId="0" borderId="33" xfId="0" applyFont="1" applyBorder="1" applyAlignment="1">
      <alignment horizontal="right" vertical="center"/>
    </xf>
    <xf numFmtId="0" fontId="38" fillId="0" borderId="33" xfId="0" applyFont="1" applyBorder="1" applyAlignment="1">
      <alignment horizontal="right" vertical="center"/>
    </xf>
    <xf numFmtId="0" fontId="39" fillId="0" borderId="33" xfId="0" applyFont="1" applyBorder="1" applyAlignment="1">
      <alignment horizontal="right" vertical="center"/>
    </xf>
    <xf numFmtId="0" fontId="40" fillId="0" borderId="0" xfId="0" applyFont="1" applyAlignment="1">
      <alignment vertical="center"/>
    </xf>
    <xf numFmtId="0" fontId="33" fillId="0" borderId="42" xfId="0" applyFont="1" applyBorder="1" applyAlignment="1">
      <alignment horizontal="center" vertical="center"/>
    </xf>
    <xf numFmtId="0" fontId="37" fillId="0" borderId="33" xfId="0" applyFont="1" applyBorder="1" applyAlignment="1">
      <alignment horizontal="center" vertical="center"/>
    </xf>
    <xf numFmtId="0" fontId="41" fillId="0" borderId="0" xfId="0" applyFont="1"/>
    <xf numFmtId="0" fontId="33" fillId="0" borderId="41" xfId="0" applyFont="1" applyBorder="1" applyAlignment="1">
      <alignment vertical="center"/>
    </xf>
    <xf numFmtId="0" fontId="33" fillId="0" borderId="42" xfId="0" applyFont="1" applyBorder="1" applyAlignment="1">
      <alignment vertical="center"/>
    </xf>
    <xf numFmtId="14" fontId="33" fillId="0" borderId="42" xfId="0" applyNumberFormat="1" applyFont="1" applyBorder="1" applyAlignment="1">
      <alignment horizontal="center" vertical="center"/>
    </xf>
    <xf numFmtId="0" fontId="35" fillId="0" borderId="43" xfId="0" applyFont="1" applyBorder="1" applyAlignment="1">
      <alignment vertical="center" wrapText="1"/>
    </xf>
    <xf numFmtId="0" fontId="35" fillId="0" borderId="33" xfId="0" applyFont="1" applyBorder="1" applyAlignment="1">
      <alignment vertical="center" wrapText="1"/>
    </xf>
    <xf numFmtId="0" fontId="35" fillId="0" borderId="33" xfId="0" applyFont="1" applyBorder="1" applyAlignment="1">
      <alignment horizontal="center" vertical="center" wrapText="1"/>
    </xf>
    <xf numFmtId="0" fontId="12" fillId="3" borderId="4" xfId="0" applyFont="1" applyFill="1" applyBorder="1" applyAlignment="1" applyProtection="1">
      <alignment horizontal="center"/>
      <protection locked="0"/>
    </xf>
    <xf numFmtId="0" fontId="4" fillId="0" borderId="13" xfId="0" applyFont="1" applyBorder="1" applyAlignment="1" applyProtection="1">
      <alignment horizontal="left"/>
      <protection hidden="1"/>
    </xf>
    <xf numFmtId="0" fontId="42" fillId="4" borderId="0" xfId="0" applyFont="1" applyFill="1" applyBorder="1" applyAlignment="1" applyProtection="1">
      <alignment horizontal="left" vertical="center" wrapText="1"/>
      <protection hidden="1"/>
    </xf>
    <xf numFmtId="0" fontId="42" fillId="0" borderId="0" xfId="0" applyFont="1" applyAlignment="1" applyProtection="1">
      <alignment horizontal="left" vertical="top" wrapText="1"/>
      <protection hidden="1"/>
    </xf>
    <xf numFmtId="0" fontId="2" fillId="0" borderId="0" xfId="0" applyFont="1" applyAlignment="1">
      <alignment wrapText="1"/>
    </xf>
    <xf numFmtId="0" fontId="42" fillId="0" borderId="0" xfId="0" applyFont="1" applyAlignment="1">
      <alignment horizontal="left" vertical="top" wrapText="1"/>
    </xf>
    <xf numFmtId="0" fontId="4" fillId="0" borderId="15"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protection hidden="1"/>
    </xf>
    <xf numFmtId="0" fontId="9" fillId="0" borderId="26" xfId="0" applyFont="1" applyBorder="1" applyAlignment="1" applyProtection="1">
      <alignment horizontal="center"/>
      <protection hidden="1"/>
    </xf>
    <xf numFmtId="0" fontId="9" fillId="0" borderId="26" xfId="0" applyFont="1" applyFill="1" applyBorder="1" applyAlignment="1" applyProtection="1">
      <alignment horizontal="center"/>
      <protection hidden="1"/>
    </xf>
    <xf numFmtId="0" fontId="9" fillId="7" borderId="4" xfId="0" applyFont="1" applyFill="1" applyBorder="1" applyAlignment="1" applyProtection="1">
      <alignment horizontal="center"/>
      <protection hidden="1"/>
    </xf>
    <xf numFmtId="0" fontId="3" fillId="0" borderId="35" xfId="0" applyFont="1" applyBorder="1" applyAlignment="1" applyProtection="1">
      <alignment horizontal="center"/>
      <protection hidden="1"/>
    </xf>
    <xf numFmtId="0" fontId="9" fillId="4" borderId="4" xfId="0" applyFont="1" applyFill="1" applyBorder="1" applyAlignment="1" applyProtection="1">
      <alignment horizontal="center"/>
      <protection hidden="1"/>
    </xf>
    <xf numFmtId="0" fontId="4" fillId="3" borderId="4" xfId="0" applyFont="1" applyFill="1" applyBorder="1" applyAlignment="1" applyProtection="1">
      <alignment horizontal="center" vertical="center"/>
      <protection locked="0" hidden="1"/>
    </xf>
    <xf numFmtId="4" fontId="2" fillId="7" borderId="12" xfId="0" applyNumberFormat="1" applyFont="1" applyFill="1" applyBorder="1" applyAlignment="1" applyProtection="1">
      <alignment horizontal="center" vertical="center"/>
      <protection hidden="1"/>
    </xf>
    <xf numFmtId="3" fontId="4" fillId="3" borderId="37" xfId="0" applyNumberFormat="1" applyFont="1" applyFill="1" applyBorder="1" applyAlignment="1" applyProtection="1">
      <alignment horizontal="center" vertical="center"/>
      <protection locked="0" hidden="1"/>
    </xf>
    <xf numFmtId="165" fontId="4" fillId="3" borderId="12" xfId="0" applyNumberFormat="1" applyFont="1" applyFill="1" applyBorder="1" applyAlignment="1" applyProtection="1">
      <alignment horizontal="center" vertical="center"/>
      <protection locked="0" hidden="1"/>
    </xf>
    <xf numFmtId="3" fontId="4" fillId="4" borderId="31" xfId="0" applyNumberFormat="1" applyFont="1" applyFill="1" applyBorder="1" applyAlignment="1" applyProtection="1">
      <alignment horizontal="center" vertical="center"/>
      <protection locked="0" hidden="1"/>
    </xf>
    <xf numFmtId="165" fontId="4" fillId="3" borderId="20" xfId="0" applyNumberFormat="1" applyFont="1" applyFill="1" applyBorder="1" applyAlignment="1" applyProtection="1">
      <alignment horizontal="center" vertical="center"/>
      <protection locked="0" hidden="1"/>
    </xf>
    <xf numFmtId="14" fontId="4" fillId="2" borderId="0" xfId="0" applyNumberFormat="1" applyFont="1" applyFill="1" applyBorder="1" applyAlignment="1" applyProtection="1">
      <alignment horizontal="center" vertical="center"/>
      <protection hidden="1"/>
    </xf>
    <xf numFmtId="4" fontId="2" fillId="4" borderId="12" xfId="0" applyNumberFormat="1" applyFont="1" applyFill="1" applyBorder="1" applyAlignment="1" applyProtection="1">
      <alignment horizontal="center" vertical="center"/>
      <protection hidden="1"/>
    </xf>
    <xf numFmtId="0" fontId="2" fillId="4" borderId="0" xfId="0" applyFont="1" applyFill="1" applyBorder="1" applyAlignment="1" applyProtection="1">
      <alignment vertical="center"/>
      <protection hidden="1"/>
    </xf>
    <xf numFmtId="49" fontId="2" fillId="3" borderId="4" xfId="0" applyNumberFormat="1" applyFont="1" applyFill="1" applyBorder="1" applyAlignment="1" applyProtection="1">
      <alignment horizontal="center" vertical="center"/>
      <protection locked="0" hidden="1"/>
    </xf>
    <xf numFmtId="166" fontId="27" fillId="3" borderId="4" xfId="1" applyNumberFormat="1" applyFont="1" applyFill="1" applyBorder="1" applyAlignment="1" applyProtection="1">
      <alignment horizontal="left" vertical="center"/>
      <protection locked="0" hidden="1"/>
    </xf>
    <xf numFmtId="166" fontId="27" fillId="3" borderId="12" xfId="1" applyNumberFormat="1" applyFont="1" applyFill="1" applyBorder="1" applyAlignment="1" applyProtection="1">
      <alignment horizontal="center"/>
      <protection locked="0" hidden="1"/>
    </xf>
    <xf numFmtId="166" fontId="27" fillId="3" borderId="5" xfId="1" applyNumberFormat="1" applyFont="1" applyFill="1" applyBorder="1" applyAlignment="1" applyProtection="1">
      <alignment horizontal="center"/>
      <protection locked="0" hidden="1"/>
    </xf>
    <xf numFmtId="0" fontId="4" fillId="0" borderId="0" xfId="0" applyFont="1" applyBorder="1" applyAlignment="1" applyProtection="1">
      <alignment horizontal="left" wrapText="1"/>
      <protection hidden="1"/>
    </xf>
    <xf numFmtId="0" fontId="4" fillId="0" borderId="40" xfId="0" applyFont="1" applyBorder="1" applyAlignment="1" applyProtection="1">
      <alignment horizontal="left" wrapText="1"/>
      <protection hidden="1"/>
    </xf>
    <xf numFmtId="0" fontId="4" fillId="11" borderId="7" xfId="0" applyFont="1" applyFill="1" applyBorder="1" applyAlignment="1" applyProtection="1">
      <alignment horizontal="center" vertical="center" wrapText="1"/>
      <protection hidden="1"/>
    </xf>
    <xf numFmtId="0" fontId="4" fillId="11" borderId="1" xfId="0" applyFont="1" applyFill="1" applyBorder="1" applyAlignment="1" applyProtection="1">
      <alignment horizontal="center" vertical="center" wrapText="1"/>
      <protection hidden="1"/>
    </xf>
    <xf numFmtId="0" fontId="4" fillId="11" borderId="9" xfId="0" applyFont="1" applyFill="1" applyBorder="1" applyAlignment="1" applyProtection="1">
      <alignment horizontal="center" vertical="center" wrapText="1"/>
      <protection hidden="1"/>
    </xf>
    <xf numFmtId="0" fontId="4" fillId="6" borderId="7" xfId="0" applyFont="1" applyFill="1" applyBorder="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0" fontId="4" fillId="6" borderId="9"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wrapText="1"/>
      <protection hidden="1"/>
    </xf>
    <xf numFmtId="0" fontId="1" fillId="0" borderId="8"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7"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29" xfId="0" applyFont="1" applyFill="1" applyBorder="1" applyAlignment="1" applyProtection="1">
      <alignment horizontal="center" vertical="center" wrapText="1"/>
      <protection hidden="1"/>
    </xf>
    <xf numFmtId="0" fontId="1" fillId="4" borderId="26" xfId="0" applyFont="1" applyFill="1" applyBorder="1" applyAlignment="1" applyProtection="1">
      <alignment horizontal="center" vertical="center" wrapText="1"/>
      <protection hidden="1"/>
    </xf>
    <xf numFmtId="0" fontId="1" fillId="4" borderId="30" xfId="0" applyFont="1" applyFill="1" applyBorder="1" applyAlignment="1" applyProtection="1">
      <alignment horizontal="center" vertical="center" wrapText="1"/>
      <protection hidden="1"/>
    </xf>
    <xf numFmtId="0" fontId="1" fillId="4" borderId="4" xfId="0" applyFont="1" applyFill="1" applyBorder="1" applyAlignment="1" applyProtection="1">
      <alignment horizontal="center" vertical="center" wrapText="1"/>
      <protection hidden="1"/>
    </xf>
    <xf numFmtId="0" fontId="1" fillId="4" borderId="20"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4" borderId="18" xfId="0" applyFont="1" applyFill="1" applyBorder="1" applyAlignment="1" applyProtection="1">
      <alignment horizontal="center" vertical="center" wrapText="1"/>
      <protection hidden="1"/>
    </xf>
    <xf numFmtId="0" fontId="14" fillId="4" borderId="0" xfId="0" applyFont="1" applyFill="1" applyAlignment="1" applyProtection="1">
      <alignment horizontal="center" vertical="center"/>
      <protection hidden="1"/>
    </xf>
    <xf numFmtId="49" fontId="23" fillId="3" borderId="12" xfId="0" applyNumberFormat="1" applyFont="1" applyFill="1" applyBorder="1" applyAlignment="1" applyProtection="1">
      <alignment horizontal="center" vertical="center"/>
      <protection locked="0" hidden="1"/>
    </xf>
    <xf numFmtId="49" fontId="23" fillId="3" borderId="6" xfId="0" applyNumberFormat="1" applyFont="1" applyFill="1" applyBorder="1" applyAlignment="1" applyProtection="1">
      <alignment horizontal="center" vertical="center"/>
      <protection locked="0" hidden="1"/>
    </xf>
    <xf numFmtId="49" fontId="23" fillId="3" borderId="5" xfId="0" applyNumberFormat="1"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1" fillId="4" borderId="9" xfId="0" applyFont="1" applyFill="1" applyBorder="1" applyAlignment="1" applyProtection="1">
      <alignment horizontal="center" vertical="center" wrapText="1"/>
      <protection hidden="1"/>
    </xf>
    <xf numFmtId="0" fontId="26" fillId="0" borderId="13" xfId="0" applyFont="1" applyBorder="1" applyAlignment="1" applyProtection="1">
      <alignment horizontal="center" vertical="center"/>
      <protection hidden="1"/>
    </xf>
    <xf numFmtId="166" fontId="27" fillId="3" borderId="12" xfId="1" applyNumberFormat="1" applyFont="1" applyFill="1" applyBorder="1" applyAlignment="1" applyProtection="1">
      <alignment horizontal="center" vertical="center"/>
      <protection locked="0" hidden="1"/>
    </xf>
    <xf numFmtId="166" fontId="27" fillId="3" borderId="5" xfId="1" applyNumberFormat="1" applyFont="1" applyFill="1" applyBorder="1" applyAlignment="1" applyProtection="1">
      <alignment horizontal="center" vertical="center"/>
      <protection locked="0" hidden="1"/>
    </xf>
    <xf numFmtId="3" fontId="15" fillId="0" borderId="11" xfId="0" applyNumberFormat="1" applyFont="1" applyBorder="1" applyAlignment="1" applyProtection="1">
      <alignment horizontal="center" vertical="center"/>
      <protection hidden="1"/>
    </xf>
    <xf numFmtId="0" fontId="24" fillId="3" borderId="12" xfId="0" applyFont="1" applyFill="1" applyBorder="1" applyAlignment="1" applyProtection="1">
      <alignment horizontal="center" vertical="center"/>
      <protection locked="0" hidden="1"/>
    </xf>
    <xf numFmtId="0" fontId="24" fillId="3" borderId="6" xfId="0" applyFont="1" applyFill="1" applyBorder="1" applyAlignment="1" applyProtection="1">
      <alignment horizontal="center" vertical="center"/>
      <protection locked="0" hidden="1"/>
    </xf>
    <xf numFmtId="0" fontId="24" fillId="3" borderId="5" xfId="0" applyFont="1" applyFill="1" applyBorder="1" applyAlignment="1" applyProtection="1">
      <alignment horizontal="center" vertical="center"/>
      <protection locked="0" hidden="1"/>
    </xf>
    <xf numFmtId="0" fontId="18" fillId="4" borderId="2"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18" fillId="4" borderId="3" xfId="0" applyFont="1" applyFill="1" applyBorder="1" applyAlignment="1" applyProtection="1">
      <alignment horizontal="center" vertical="center"/>
      <protection hidden="1"/>
    </xf>
    <xf numFmtId="0" fontId="1" fillId="4" borderId="0" xfId="0" applyFont="1" applyFill="1" applyBorder="1" applyAlignment="1" applyProtection="1">
      <alignment horizontal="left" vertical="center" wrapText="1"/>
      <protection hidden="1"/>
    </xf>
    <xf numFmtId="0" fontId="1" fillId="0" borderId="20"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42" fillId="4" borderId="0" xfId="0" applyFont="1" applyFill="1" applyBorder="1" applyAlignment="1" applyProtection="1">
      <alignment horizontal="left" vertical="center" wrapText="1"/>
      <protection hidden="1"/>
    </xf>
    <xf numFmtId="0" fontId="42" fillId="0" borderId="0" xfId="0" applyFont="1" applyAlignment="1" applyProtection="1">
      <alignment horizontal="left" vertical="top" wrapText="1"/>
      <protection hidden="1"/>
    </xf>
    <xf numFmtId="0" fontId="42" fillId="0" borderId="0" xfId="0" applyFont="1" applyAlignment="1">
      <alignment horizontal="left" vertical="top" wrapText="1"/>
    </xf>
    <xf numFmtId="49" fontId="2" fillId="3" borderId="12" xfId="0" applyNumberFormat="1" applyFont="1" applyFill="1" applyBorder="1" applyAlignment="1" applyProtection="1">
      <alignment horizontal="center" vertical="center"/>
      <protection locked="0" hidden="1"/>
    </xf>
    <xf numFmtId="49" fontId="2" fillId="3" borderId="5" xfId="0" applyNumberFormat="1" applyFont="1" applyFill="1" applyBorder="1" applyAlignment="1" applyProtection="1">
      <alignment horizontal="center" vertical="center"/>
      <protection locked="0" hidden="1"/>
    </xf>
    <xf numFmtId="0" fontId="22" fillId="3" borderId="4" xfId="0" applyFont="1" applyFill="1" applyBorder="1" applyAlignment="1" applyProtection="1">
      <alignment horizontal="left" vertical="center" wrapText="1"/>
      <protection hidden="1"/>
    </xf>
    <xf numFmtId="0" fontId="4" fillId="6" borderId="26" xfId="0" applyFont="1" applyFill="1" applyBorder="1" applyAlignment="1" applyProtection="1">
      <alignment horizontal="center" vertical="center" wrapText="1"/>
      <protection hidden="1"/>
    </xf>
    <xf numFmtId="0" fontId="33" fillId="0" borderId="0" xfId="0" applyFont="1" applyAlignment="1">
      <alignment vertical="center"/>
    </xf>
    <xf numFmtId="0" fontId="33" fillId="0" borderId="13" xfId="0" applyFont="1" applyBorder="1" applyAlignment="1">
      <alignment vertical="center"/>
    </xf>
    <xf numFmtId="169" fontId="2" fillId="4" borderId="16" xfId="0" applyNumberFormat="1" applyFont="1" applyFill="1" applyBorder="1" applyAlignment="1" applyProtection="1">
      <alignment horizontal="center" vertical="center"/>
      <protection hidden="1"/>
    </xf>
  </cellXfs>
  <cellStyles count="2">
    <cellStyle name="Komma" xfId="1" builtinId="3"/>
    <cellStyle name="Standard"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AFEC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tabSelected="1" showWhiteSpace="0" zoomScaleNormal="100" workbookViewId="0">
      <selection activeCell="H20" sqref="H20"/>
    </sheetView>
  </sheetViews>
  <sheetFormatPr baseColWidth="10" defaultColWidth="11.42578125" defaultRowHeight="12.75" x14ac:dyDescent="0.2"/>
  <cols>
    <col min="1" max="1" width="6.7109375" style="12" customWidth="1"/>
    <col min="2" max="2" width="8.7109375" style="1" customWidth="1"/>
    <col min="3" max="3" width="10.7109375" style="1" customWidth="1"/>
    <col min="4" max="6" width="8.7109375" style="1" customWidth="1"/>
    <col min="7" max="8" width="9.7109375" style="1" customWidth="1"/>
    <col min="9" max="9" width="8.7109375" style="1" customWidth="1"/>
    <col min="10" max="10" width="9.42578125" style="1" customWidth="1"/>
    <col min="11" max="12" width="8.7109375" style="1" customWidth="1"/>
    <col min="13" max="14" width="10.7109375" style="1" customWidth="1"/>
    <col min="15" max="17" width="10.7109375" style="3" customWidth="1"/>
    <col min="18" max="16384" width="11.42578125" style="1"/>
  </cols>
  <sheetData>
    <row r="1" spans="1:18" ht="12.95" customHeight="1" thickBot="1" x14ac:dyDescent="0.25">
      <c r="B1" s="13" t="s">
        <v>26</v>
      </c>
      <c r="C1" s="12"/>
      <c r="D1" s="232"/>
      <c r="E1" s="232"/>
      <c r="F1" s="232"/>
      <c r="G1" s="12"/>
      <c r="H1" s="12"/>
      <c r="I1" s="12"/>
      <c r="J1" s="12"/>
      <c r="K1" s="12"/>
      <c r="L1" s="12"/>
      <c r="M1" s="12"/>
      <c r="N1" s="12"/>
      <c r="O1" s="14"/>
      <c r="P1" s="14"/>
    </row>
    <row r="2" spans="1:18" ht="12.95" customHeight="1" thickBot="1" x14ac:dyDescent="0.25">
      <c r="A2" s="15"/>
      <c r="B2" s="12"/>
      <c r="C2" s="12"/>
      <c r="D2" s="12"/>
      <c r="E2" s="12"/>
      <c r="F2" s="12"/>
      <c r="G2" s="12"/>
      <c r="H2" s="12"/>
      <c r="I2" s="12"/>
      <c r="J2" s="12"/>
      <c r="K2" s="12"/>
      <c r="L2" s="12"/>
      <c r="M2" s="12"/>
      <c r="N2" s="12"/>
      <c r="O2" s="16"/>
      <c r="P2" s="16"/>
      <c r="Q2" s="7"/>
      <c r="R2" s="2"/>
    </row>
    <row r="3" spans="1:18" ht="12.95" customHeight="1" x14ac:dyDescent="0.2">
      <c r="A3" s="15"/>
      <c r="B3" s="95"/>
      <c r="C3" s="96"/>
      <c r="D3" s="96"/>
      <c r="E3" s="97"/>
      <c r="F3" s="96"/>
      <c r="G3" s="98"/>
      <c r="H3" s="98"/>
      <c r="I3" s="99"/>
      <c r="J3" s="96"/>
      <c r="K3" s="98"/>
      <c r="L3" s="96"/>
      <c r="M3" s="96"/>
      <c r="N3" s="96"/>
      <c r="O3" s="98"/>
      <c r="P3" s="100"/>
      <c r="Q3" s="137"/>
      <c r="R3" s="2"/>
    </row>
    <row r="4" spans="1:18" ht="12.95" customHeight="1" x14ac:dyDescent="0.2">
      <c r="A4" s="15"/>
      <c r="B4" s="101"/>
      <c r="C4" s="19"/>
      <c r="D4" s="19"/>
      <c r="E4" s="20" t="s">
        <v>17</v>
      </c>
      <c r="F4" s="21"/>
      <c r="G4" s="21"/>
      <c r="H4" s="243"/>
      <c r="I4" s="244"/>
      <c r="J4" s="245"/>
      <c r="K4" s="19"/>
      <c r="L4" s="22" t="s">
        <v>22</v>
      </c>
      <c r="M4" s="74"/>
      <c r="N4" s="202"/>
      <c r="O4" s="23"/>
      <c r="P4" s="93"/>
      <c r="Q4" s="127"/>
      <c r="R4" s="2"/>
    </row>
    <row r="5" spans="1:18" ht="12.95" customHeight="1" thickBot="1" x14ac:dyDescent="0.25">
      <c r="A5" s="15"/>
      <c r="B5" s="102"/>
      <c r="C5" s="24"/>
      <c r="D5" s="24"/>
      <c r="E5" s="25"/>
      <c r="F5" s="26"/>
      <c r="G5" s="26"/>
      <c r="H5" s="26"/>
      <c r="I5" s="24"/>
      <c r="J5" s="26"/>
      <c r="K5" s="26"/>
      <c r="L5" s="24"/>
      <c r="M5" s="27"/>
      <c r="N5" s="27"/>
      <c r="O5" s="28"/>
      <c r="P5" s="94"/>
      <c r="Q5" s="128"/>
      <c r="R5" s="2"/>
    </row>
    <row r="6" spans="1:18" ht="12.95" customHeight="1" x14ac:dyDescent="0.2">
      <c r="A6" s="107"/>
      <c r="B6" s="30">
        <v>1</v>
      </c>
      <c r="C6" s="29">
        <v>2</v>
      </c>
      <c r="D6" s="29">
        <v>3</v>
      </c>
      <c r="E6" s="30">
        <v>4</v>
      </c>
      <c r="F6" s="31">
        <v>5</v>
      </c>
      <c r="G6" s="29">
        <v>6</v>
      </c>
      <c r="H6" s="29">
        <v>7</v>
      </c>
      <c r="I6" s="29">
        <v>8</v>
      </c>
      <c r="J6" s="30">
        <v>9</v>
      </c>
      <c r="K6" s="30">
        <v>10</v>
      </c>
      <c r="L6" s="30">
        <v>11</v>
      </c>
      <c r="M6" s="31">
        <v>12</v>
      </c>
      <c r="N6" s="32">
        <v>13</v>
      </c>
      <c r="O6" s="32">
        <v>14</v>
      </c>
      <c r="P6" s="92">
        <v>15</v>
      </c>
      <c r="Q6" s="129"/>
      <c r="R6" s="2"/>
    </row>
    <row r="7" spans="1:18" ht="30" customHeight="1" x14ac:dyDescent="0.2">
      <c r="A7" s="107"/>
      <c r="B7" s="218" t="s">
        <v>0</v>
      </c>
      <c r="C7" s="221" t="s">
        <v>33</v>
      </c>
      <c r="D7" s="250" t="s">
        <v>29</v>
      </c>
      <c r="E7" s="251"/>
      <c r="F7" s="221" t="s">
        <v>43</v>
      </c>
      <c r="G7" s="236" t="s">
        <v>51</v>
      </c>
      <c r="H7" s="221" t="s">
        <v>34</v>
      </c>
      <c r="I7" s="221" t="s">
        <v>50</v>
      </c>
      <c r="J7" s="221" t="s">
        <v>75</v>
      </c>
      <c r="K7" s="221" t="s">
        <v>38</v>
      </c>
      <c r="L7" s="221" t="s">
        <v>76</v>
      </c>
      <c r="M7" s="229" t="s">
        <v>40</v>
      </c>
      <c r="N7" s="228" t="s">
        <v>46</v>
      </c>
      <c r="O7" s="228" t="s">
        <v>70</v>
      </c>
      <c r="P7" s="225" t="s">
        <v>71</v>
      </c>
      <c r="Q7" s="224"/>
      <c r="R7" s="2"/>
    </row>
    <row r="8" spans="1:18" ht="43.15" customHeight="1" x14ac:dyDescent="0.2">
      <c r="A8" s="107"/>
      <c r="B8" s="219"/>
      <c r="C8" s="222"/>
      <c r="D8" s="252"/>
      <c r="E8" s="253"/>
      <c r="F8" s="222"/>
      <c r="G8" s="237"/>
      <c r="H8" s="222"/>
      <c r="I8" s="222"/>
      <c r="J8" s="222"/>
      <c r="K8" s="222"/>
      <c r="L8" s="222"/>
      <c r="M8" s="230"/>
      <c r="N8" s="228"/>
      <c r="O8" s="228"/>
      <c r="P8" s="226"/>
      <c r="Q8" s="224"/>
      <c r="R8" s="2"/>
    </row>
    <row r="9" spans="1:18" ht="31.15" customHeight="1" x14ac:dyDescent="0.2">
      <c r="A9" s="107"/>
      <c r="B9" s="220"/>
      <c r="C9" s="223"/>
      <c r="D9" s="254"/>
      <c r="E9" s="255"/>
      <c r="F9" s="223"/>
      <c r="G9" s="238"/>
      <c r="H9" s="223"/>
      <c r="I9" s="223"/>
      <c r="J9" s="223"/>
      <c r="K9" s="223"/>
      <c r="L9" s="223"/>
      <c r="M9" s="231"/>
      <c r="N9" s="228"/>
      <c r="O9" s="228"/>
      <c r="P9" s="227"/>
      <c r="Q9" s="224"/>
      <c r="R9" s="2"/>
    </row>
    <row r="10" spans="1:18" s="9" customFormat="1" ht="20.45" customHeight="1" x14ac:dyDescent="0.2">
      <c r="A10" s="108"/>
      <c r="B10" s="34"/>
      <c r="C10" s="33"/>
      <c r="D10" s="33" t="s">
        <v>30</v>
      </c>
      <c r="E10" s="34" t="s">
        <v>31</v>
      </c>
      <c r="F10" s="33"/>
      <c r="G10" s="33"/>
      <c r="H10" s="33" t="s">
        <v>36</v>
      </c>
      <c r="I10" s="33" t="s">
        <v>35</v>
      </c>
      <c r="J10" s="33"/>
      <c r="K10" s="35" t="s">
        <v>37</v>
      </c>
      <c r="L10" s="36"/>
      <c r="M10" s="79" t="s">
        <v>39</v>
      </c>
      <c r="N10" s="37" t="s">
        <v>69</v>
      </c>
      <c r="O10" s="37"/>
      <c r="P10" s="90"/>
      <c r="Q10" s="130"/>
      <c r="R10" s="4"/>
    </row>
    <row r="11" spans="1:18" s="11" customFormat="1" ht="14.45" customHeight="1" thickBot="1" x14ac:dyDescent="0.25">
      <c r="A11" s="109"/>
      <c r="B11" s="40"/>
      <c r="C11" s="151" t="s">
        <v>28</v>
      </c>
      <c r="D11" s="39" t="s">
        <v>1</v>
      </c>
      <c r="E11" s="39" t="s">
        <v>2</v>
      </c>
      <c r="F11" s="39" t="s">
        <v>2</v>
      </c>
      <c r="G11" s="39" t="s">
        <v>3</v>
      </c>
      <c r="H11" s="39" t="s">
        <v>4</v>
      </c>
      <c r="I11" s="39" t="s">
        <v>2</v>
      </c>
      <c r="J11" s="39" t="s">
        <v>5</v>
      </c>
      <c r="K11" s="39" t="s">
        <v>4</v>
      </c>
      <c r="L11" s="39" t="s">
        <v>4</v>
      </c>
      <c r="M11" s="38" t="s">
        <v>5</v>
      </c>
      <c r="N11" s="39" t="s">
        <v>5</v>
      </c>
      <c r="O11" s="39" t="s">
        <v>5</v>
      </c>
      <c r="P11" s="91" t="s">
        <v>5</v>
      </c>
      <c r="Q11" s="131"/>
      <c r="R11" s="10"/>
    </row>
    <row r="12" spans="1:18" ht="20.100000000000001" customHeight="1" x14ac:dyDescent="0.2">
      <c r="A12" s="107"/>
      <c r="B12" s="103" t="s">
        <v>27</v>
      </c>
      <c r="C12" s="265" t="str">
        <f>IF(I25="","",I25)</f>
        <v/>
      </c>
      <c r="D12" s="41" t="str">
        <f>IF(C12="","",C12/(365*24))</f>
        <v/>
      </c>
      <c r="E12" s="42" t="str">
        <f>IF(C12="","",D12/3.6)</f>
        <v/>
      </c>
      <c r="F12" s="41">
        <f>IF(C31="",C30*C32,C30*C31*0.5)</f>
        <v>0</v>
      </c>
      <c r="G12" s="78"/>
      <c r="H12" s="44"/>
      <c r="I12" s="42" t="str">
        <f>IF(C12="","",E12+F12)</f>
        <v/>
      </c>
      <c r="J12" s="43"/>
      <c r="K12" s="45"/>
      <c r="L12" s="45"/>
      <c r="M12" s="46"/>
      <c r="N12" s="89"/>
      <c r="O12" s="89"/>
      <c r="P12" s="116"/>
      <c r="Q12" s="132"/>
      <c r="R12" s="2"/>
    </row>
    <row r="13" spans="1:18" ht="20.100000000000001" customHeight="1" x14ac:dyDescent="0.2">
      <c r="A13" s="107"/>
      <c r="B13" s="104" t="s">
        <v>6</v>
      </c>
      <c r="C13" s="47"/>
      <c r="D13" s="48"/>
      <c r="E13" s="48"/>
      <c r="F13" s="49"/>
      <c r="G13" s="75"/>
      <c r="H13" s="42" t="str">
        <f>IF(C12="","",F12*G13)</f>
        <v/>
      </c>
      <c r="I13" s="57"/>
      <c r="J13" s="190">
        <v>21</v>
      </c>
      <c r="K13" s="42" t="str">
        <f>IF(C12="","",I12*J13)</f>
        <v/>
      </c>
      <c r="L13" s="53" t="e">
        <f>(K13-H13)</f>
        <v>#VALUE!</v>
      </c>
      <c r="M13" s="81" t="str">
        <f>IF(E12="","",(L13)/E12)</f>
        <v/>
      </c>
      <c r="N13" s="87" t="str">
        <f>IF(E12="","",M13*O24)</f>
        <v/>
      </c>
      <c r="O13" s="203"/>
      <c r="P13" s="199"/>
      <c r="Q13" s="200"/>
      <c r="R13" s="2"/>
    </row>
    <row r="14" spans="1:18" ht="20.100000000000001" customHeight="1" x14ac:dyDescent="0.2">
      <c r="A14" s="107"/>
      <c r="B14" s="104" t="s">
        <v>7</v>
      </c>
      <c r="C14" s="246"/>
      <c r="D14" s="247"/>
      <c r="E14" s="247"/>
      <c r="F14" s="248"/>
      <c r="G14" s="56"/>
      <c r="H14" s="54"/>
      <c r="I14" s="58"/>
      <c r="J14" s="189"/>
      <c r="K14" s="59"/>
      <c r="L14" s="60"/>
      <c r="M14" s="80" t="s">
        <v>21</v>
      </c>
      <c r="N14" s="88" t="s">
        <v>21</v>
      </c>
      <c r="O14" s="190"/>
      <c r="P14" s="198"/>
      <c r="Q14" s="133"/>
      <c r="R14" s="2"/>
    </row>
    <row r="15" spans="1:18" ht="20.100000000000001" customHeight="1" x14ac:dyDescent="0.2">
      <c r="A15" s="107"/>
      <c r="B15" s="104" t="s">
        <v>8</v>
      </c>
      <c r="C15" s="246"/>
      <c r="D15" s="247"/>
      <c r="E15" s="247"/>
      <c r="F15" s="248"/>
      <c r="G15" s="75"/>
      <c r="H15" s="42" t="str">
        <f>IF(C12="","",F12*G15)</f>
        <v/>
      </c>
      <c r="I15" s="58"/>
      <c r="J15" s="190">
        <v>0.1</v>
      </c>
      <c r="K15" s="42" t="str">
        <f>IF(C12="","",I12*J15)</f>
        <v/>
      </c>
      <c r="L15" s="53" t="e">
        <f>ROUND((K15-H15),0)</f>
        <v>#VALUE!</v>
      </c>
      <c r="M15" s="81" t="str">
        <f>IF(E12="","",(L15)/E12)</f>
        <v/>
      </c>
      <c r="N15" s="87" t="str">
        <f>IF(E12="","",(M15*O26))</f>
        <v/>
      </c>
      <c r="O15" s="196"/>
      <c r="P15" s="199"/>
      <c r="Q15" s="200"/>
      <c r="R15" s="8"/>
    </row>
    <row r="16" spans="1:18" ht="20.100000000000001" customHeight="1" x14ac:dyDescent="0.2">
      <c r="A16" s="107"/>
      <c r="B16" s="104" t="s">
        <v>9</v>
      </c>
      <c r="C16" s="50"/>
      <c r="D16" s="51"/>
      <c r="E16" s="51"/>
      <c r="F16" s="52"/>
      <c r="G16" s="56"/>
      <c r="H16" s="54"/>
      <c r="I16" s="58"/>
      <c r="J16" s="189"/>
      <c r="K16" s="59"/>
      <c r="L16" s="60"/>
      <c r="M16" s="80"/>
      <c r="N16" s="88"/>
      <c r="O16" s="190"/>
      <c r="P16" s="198"/>
      <c r="Q16" s="133"/>
      <c r="R16" s="2"/>
    </row>
    <row r="17" spans="1:18" ht="20.100000000000001" customHeight="1" thickBot="1" x14ac:dyDescent="0.25">
      <c r="A17" s="107"/>
      <c r="B17" s="117" t="s">
        <v>10</v>
      </c>
      <c r="C17" s="118"/>
      <c r="D17" s="119"/>
      <c r="E17" s="119"/>
      <c r="F17" s="120"/>
      <c r="G17" s="121"/>
      <c r="H17" s="42" t="str">
        <f>IF(C12="","",F12*G17)</f>
        <v/>
      </c>
      <c r="I17" s="123"/>
      <c r="J17" s="188">
        <v>0.1</v>
      </c>
      <c r="K17" s="42" t="str">
        <f>IF(C12="","",I12*J17)</f>
        <v/>
      </c>
      <c r="L17" s="122" t="e">
        <f>ROUND((K17-H17),0)</f>
        <v>#VALUE!</v>
      </c>
      <c r="M17" s="124" t="str">
        <f>IF(E12="","",(L17)/E12)</f>
        <v/>
      </c>
      <c r="N17" s="125" t="str">
        <f>IF(E12="","",(M17*O28))</f>
        <v/>
      </c>
      <c r="O17" s="126"/>
      <c r="P17" s="201"/>
      <c r="Q17" s="200"/>
      <c r="R17" s="2"/>
    </row>
    <row r="18" spans="1:18" ht="16.149999999999999" customHeight="1" x14ac:dyDescent="0.2">
      <c r="A18" s="107"/>
      <c r="B18" s="249"/>
      <c r="C18" s="249"/>
      <c r="D18" s="17"/>
      <c r="E18" s="17"/>
      <c r="F18" s="17"/>
      <c r="G18" s="55"/>
      <c r="H18" s="55"/>
      <c r="I18" s="17"/>
      <c r="J18" s="55"/>
      <c r="K18" s="55"/>
      <c r="L18" s="17"/>
      <c r="M18" s="17"/>
      <c r="N18" s="17"/>
      <c r="O18" s="55"/>
      <c r="P18" s="194"/>
      <c r="Q18" s="134"/>
      <c r="R18" s="2"/>
    </row>
    <row r="19" spans="1:18" ht="12.75" customHeight="1" x14ac:dyDescent="0.2">
      <c r="A19" s="107"/>
      <c r="B19" s="64" t="s">
        <v>32</v>
      </c>
      <c r="C19" s="2"/>
      <c r="D19" s="233"/>
      <c r="E19" s="234"/>
      <c r="F19" s="235"/>
      <c r="G19" s="15"/>
      <c r="H19" s="150" t="s">
        <v>41</v>
      </c>
      <c r="I19" s="63"/>
      <c r="J19" s="64"/>
      <c r="K19" s="55"/>
      <c r="M19" s="209" t="s">
        <v>72</v>
      </c>
      <c r="N19" s="209"/>
      <c r="O19" s="209"/>
      <c r="P19" s="138"/>
      <c r="Q19" s="135"/>
      <c r="R19" s="2"/>
    </row>
    <row r="20" spans="1:18" ht="12.75" customHeight="1" x14ac:dyDescent="0.2">
      <c r="A20" s="107"/>
      <c r="B20" s="2"/>
      <c r="C20" s="2"/>
      <c r="D20" s="15"/>
      <c r="E20" s="61"/>
      <c r="F20" s="132"/>
      <c r="G20" s="77"/>
      <c r="H20" s="182" t="s">
        <v>67</v>
      </c>
      <c r="I20" s="206"/>
      <c r="J20" s="206"/>
      <c r="M20" s="210"/>
      <c r="N20" s="210"/>
      <c r="O20" s="210"/>
      <c r="P20" s="139"/>
      <c r="Q20" s="135"/>
      <c r="R20" s="2"/>
    </row>
    <row r="21" spans="1:18" ht="12.75" customHeight="1" x14ac:dyDescent="0.2">
      <c r="A21" s="107"/>
      <c r="B21" s="105" t="s">
        <v>24</v>
      </c>
      <c r="C21" s="2"/>
      <c r="D21" s="82"/>
      <c r="E21" s="83"/>
      <c r="F21" s="205"/>
      <c r="G21" s="16"/>
      <c r="H21" s="182" t="s">
        <v>67</v>
      </c>
      <c r="I21" s="207"/>
      <c r="J21" s="208"/>
      <c r="M21" s="214" t="s">
        <v>0</v>
      </c>
      <c r="N21" s="217" t="s">
        <v>78</v>
      </c>
      <c r="O21" s="211" t="s">
        <v>45</v>
      </c>
      <c r="P21" s="262"/>
      <c r="Q21" s="7"/>
      <c r="R21" s="2"/>
    </row>
    <row r="22" spans="1:18" x14ac:dyDescent="0.2">
      <c r="A22" s="107"/>
      <c r="B22" s="2"/>
      <c r="C22" s="2"/>
      <c r="D22" s="65"/>
      <c r="E22" s="61"/>
      <c r="F22" s="62"/>
      <c r="G22" s="15"/>
      <c r="H22" s="182" t="s">
        <v>67</v>
      </c>
      <c r="I22" s="206"/>
      <c r="J22" s="206"/>
      <c r="M22" s="215"/>
      <c r="N22" s="217"/>
      <c r="O22" s="212"/>
      <c r="P22" s="262"/>
      <c r="Q22" s="7"/>
      <c r="R22" s="2"/>
    </row>
    <row r="23" spans="1:18" x14ac:dyDescent="0.2">
      <c r="A23" s="107"/>
      <c r="B23" s="106" t="s">
        <v>49</v>
      </c>
      <c r="C23" s="2"/>
      <c r="D23" s="18"/>
      <c r="E23" s="259"/>
      <c r="F23" s="260"/>
      <c r="G23" s="15"/>
      <c r="H23" s="182" t="s">
        <v>67</v>
      </c>
      <c r="I23" s="206"/>
      <c r="J23" s="206"/>
      <c r="M23" s="216"/>
      <c r="N23" s="217"/>
      <c r="O23" s="213"/>
      <c r="P23" s="262"/>
      <c r="Q23" s="7"/>
      <c r="R23" s="2"/>
    </row>
    <row r="24" spans="1:18" s="6" customFormat="1" x14ac:dyDescent="0.2">
      <c r="A24" s="110"/>
      <c r="B24" s="5"/>
      <c r="C24" s="5"/>
      <c r="D24" s="15"/>
      <c r="E24" s="61"/>
      <c r="F24" s="62"/>
      <c r="G24" s="18"/>
      <c r="H24" s="182" t="s">
        <v>67</v>
      </c>
      <c r="I24" s="240"/>
      <c r="J24" s="241"/>
      <c r="M24" s="144" t="s">
        <v>6</v>
      </c>
      <c r="N24" s="195"/>
      <c r="O24" s="193">
        <v>2</v>
      </c>
      <c r="P24" s="191"/>
      <c r="Q24" s="136"/>
      <c r="R24" s="5"/>
    </row>
    <row r="25" spans="1:18" s="6" customFormat="1" ht="14.25" x14ac:dyDescent="0.25">
      <c r="A25" s="110"/>
      <c r="B25" s="106" t="s">
        <v>42</v>
      </c>
      <c r="C25" s="5"/>
      <c r="D25" s="1"/>
      <c r="E25" s="61"/>
      <c r="F25" s="205"/>
      <c r="G25" s="6" t="s">
        <v>19</v>
      </c>
      <c r="H25" s="85" t="s">
        <v>25</v>
      </c>
      <c r="I25" s="242" t="str">
        <f>IF(I20="","",SUM(I20:I24)/5)</f>
        <v/>
      </c>
      <c r="J25" s="242"/>
      <c r="K25" s="6" t="s">
        <v>47</v>
      </c>
      <c r="M25" s="145" t="s">
        <v>11</v>
      </c>
      <c r="N25" s="195"/>
      <c r="O25" s="193">
        <v>2</v>
      </c>
      <c r="P25" s="192"/>
      <c r="Q25" s="136"/>
      <c r="R25" s="5"/>
    </row>
    <row r="26" spans="1:18" ht="14.25" x14ac:dyDescent="0.25">
      <c r="A26" s="107"/>
      <c r="B26" s="2"/>
      <c r="C26" s="2"/>
      <c r="D26" s="15"/>
      <c r="E26" s="61"/>
      <c r="F26" s="12"/>
      <c r="G26" s="12"/>
      <c r="M26" s="145" t="s">
        <v>12</v>
      </c>
      <c r="N26" s="197" t="str">
        <f>IF(O15="","",P15/O15)</f>
        <v/>
      </c>
      <c r="O26" s="193">
        <v>4</v>
      </c>
      <c r="P26" s="192"/>
      <c r="Q26" s="7"/>
      <c r="R26" s="2"/>
    </row>
    <row r="27" spans="1:18" ht="14.25" x14ac:dyDescent="0.25">
      <c r="A27" s="107"/>
      <c r="B27" s="106"/>
      <c r="C27" s="2"/>
      <c r="E27" s="61"/>
      <c r="F27" s="137"/>
      <c r="G27" s="12"/>
      <c r="K27" s="15"/>
      <c r="M27" s="146" t="s">
        <v>13</v>
      </c>
      <c r="N27" s="195"/>
      <c r="O27" s="193">
        <v>4</v>
      </c>
      <c r="P27" s="191"/>
      <c r="Q27" s="7"/>
      <c r="R27" s="2"/>
    </row>
    <row r="28" spans="1:18" ht="14.25" x14ac:dyDescent="0.25">
      <c r="A28" s="107"/>
      <c r="B28" s="2"/>
      <c r="C28" s="2"/>
      <c r="E28" s="15"/>
      <c r="F28" s="15"/>
      <c r="G28" s="12"/>
      <c r="M28" s="146" t="s">
        <v>14</v>
      </c>
      <c r="N28" s="197" t="str">
        <f>IF(O17="","",P17/O17)</f>
        <v/>
      </c>
      <c r="O28" s="193">
        <v>2</v>
      </c>
      <c r="P28" s="191"/>
      <c r="Q28" s="7"/>
      <c r="R28" s="2"/>
    </row>
    <row r="29" spans="1:18" ht="16.5" customHeight="1" x14ac:dyDescent="0.2">
      <c r="A29" s="107"/>
      <c r="B29" s="159" t="s">
        <v>73</v>
      </c>
      <c r="C29" s="148"/>
      <c r="D29" s="148"/>
      <c r="E29" s="149"/>
      <c r="H29" s="152" t="s">
        <v>44</v>
      </c>
      <c r="I29" s="152"/>
      <c r="J29" s="153"/>
      <c r="K29" s="154" t="str">
        <f>IF(ISERROR(E12/F12),"",E12/(F12))</f>
        <v/>
      </c>
      <c r="M29" s="15"/>
      <c r="N29" s="15"/>
      <c r="O29" s="16"/>
      <c r="P29" s="139"/>
      <c r="Q29" s="7"/>
      <c r="R29" s="2"/>
    </row>
    <row r="30" spans="1:18" ht="15.75" x14ac:dyDescent="0.25">
      <c r="A30" s="107"/>
      <c r="B30" s="70" t="s">
        <v>18</v>
      </c>
      <c r="C30" s="147"/>
      <c r="D30" s="67" t="s">
        <v>15</v>
      </c>
      <c r="E30" s="71"/>
      <c r="J30" s="84"/>
      <c r="K30" s="204"/>
      <c r="L30" s="12"/>
      <c r="M30" s="137"/>
      <c r="N30" s="137"/>
      <c r="O30" s="66"/>
      <c r="P30" s="140"/>
      <c r="Q30" s="7"/>
      <c r="R30" s="2"/>
    </row>
    <row r="31" spans="1:18" x14ac:dyDescent="0.2">
      <c r="A31" s="107"/>
      <c r="B31" s="70" t="s">
        <v>23</v>
      </c>
      <c r="C31" s="75"/>
      <c r="D31" s="67" t="s">
        <v>16</v>
      </c>
      <c r="E31" s="15"/>
      <c r="J31" s="86"/>
      <c r="K31" s="84"/>
      <c r="L31" s="204"/>
      <c r="M31" s="84"/>
      <c r="N31" s="84"/>
      <c r="O31" s="84"/>
      <c r="P31" s="141"/>
      <c r="Q31" s="7"/>
      <c r="R31" s="2"/>
    </row>
    <row r="32" spans="1:18" ht="14.25" x14ac:dyDescent="0.25">
      <c r="A32" s="107"/>
      <c r="B32" s="70" t="s">
        <v>77</v>
      </c>
      <c r="C32" s="75"/>
      <c r="D32" s="67" t="s">
        <v>16</v>
      </c>
      <c r="E32" s="71"/>
      <c r="J32" s="15"/>
      <c r="K32" s="86"/>
      <c r="L32" s="84"/>
      <c r="M32" s="86"/>
      <c r="N32" s="86"/>
      <c r="O32" s="68"/>
      <c r="P32" s="142"/>
      <c r="Q32" s="7"/>
      <c r="R32" s="2"/>
    </row>
    <row r="33" spans="1:19" ht="12.95" customHeight="1" x14ac:dyDescent="0.2">
      <c r="A33" s="107"/>
      <c r="B33" s="15"/>
      <c r="C33" s="15"/>
      <c r="D33" s="15"/>
      <c r="H33" s="69"/>
      <c r="I33" s="15"/>
      <c r="J33" s="16"/>
      <c r="K33" s="15"/>
      <c r="L33" s="86"/>
      <c r="M33" s="15"/>
      <c r="N33" s="15"/>
      <c r="O33" s="16"/>
      <c r="P33" s="142"/>
      <c r="Q33" s="7"/>
      <c r="R33" s="2"/>
    </row>
    <row r="34" spans="1:19" ht="12.95" customHeight="1" x14ac:dyDescent="0.2">
      <c r="A34" s="107"/>
      <c r="B34" s="15"/>
      <c r="C34" s="15"/>
      <c r="D34" s="15"/>
      <c r="E34" s="15"/>
      <c r="F34" s="15"/>
      <c r="G34" s="16"/>
      <c r="H34" s="16"/>
      <c r="I34" s="15"/>
      <c r="J34" s="16"/>
      <c r="K34" s="16"/>
      <c r="L34" s="15"/>
      <c r="M34" s="12"/>
      <c r="N34" s="12"/>
      <c r="O34" s="14"/>
      <c r="P34" s="139"/>
      <c r="Q34" s="7"/>
      <c r="R34" s="2"/>
    </row>
    <row r="35" spans="1:19" ht="12.95" customHeight="1" thickBot="1" x14ac:dyDescent="0.25">
      <c r="A35" s="107"/>
      <c r="B35" s="239"/>
      <c r="C35" s="239"/>
      <c r="D35" s="111"/>
      <c r="E35" s="111"/>
      <c r="F35" s="112"/>
      <c r="G35" s="113"/>
      <c r="H35" s="114"/>
      <c r="I35" s="111"/>
      <c r="J35" s="115"/>
      <c r="K35" s="115"/>
      <c r="L35" s="111"/>
      <c r="M35" s="111"/>
      <c r="N35" s="111"/>
      <c r="O35" s="183" t="s">
        <v>80</v>
      </c>
      <c r="P35" s="143"/>
      <c r="Q35" s="7"/>
      <c r="R35" s="2"/>
    </row>
    <row r="36" spans="1:19" ht="12.95" customHeight="1" x14ac:dyDescent="0.2">
      <c r="A36" s="15"/>
      <c r="B36" s="16"/>
      <c r="C36" s="15"/>
      <c r="D36" s="12"/>
      <c r="E36" s="15"/>
      <c r="F36" s="70"/>
      <c r="G36" s="72"/>
      <c r="H36" s="67"/>
      <c r="I36" s="15"/>
      <c r="J36" s="12"/>
      <c r="K36" s="16"/>
      <c r="L36" s="15"/>
      <c r="M36" s="15"/>
      <c r="N36" s="15"/>
      <c r="O36" s="16"/>
      <c r="P36" s="16"/>
      <c r="Q36" s="16"/>
      <c r="R36" s="2"/>
    </row>
    <row r="37" spans="1:19" ht="12.95" customHeight="1" x14ac:dyDescent="0.25">
      <c r="B37" s="160" t="s">
        <v>48</v>
      </c>
      <c r="D37" s="73"/>
      <c r="E37" s="12"/>
      <c r="F37" s="12"/>
      <c r="G37" s="12"/>
      <c r="H37" s="12"/>
      <c r="I37" s="12"/>
      <c r="J37" s="73"/>
      <c r="K37" s="12"/>
      <c r="L37" s="15"/>
      <c r="M37" s="15"/>
      <c r="N37" s="15"/>
      <c r="O37" s="16"/>
      <c r="P37" s="14"/>
      <c r="Q37" s="14"/>
    </row>
    <row r="38" spans="1:19" ht="12.95" customHeight="1" x14ac:dyDescent="0.2">
      <c r="B38" s="73"/>
      <c r="C38" s="73"/>
      <c r="D38" s="76"/>
      <c r="E38" s="73"/>
      <c r="F38" s="73"/>
      <c r="G38" s="73"/>
      <c r="H38" s="73"/>
      <c r="I38" s="73"/>
      <c r="J38" s="76"/>
      <c r="K38" s="73"/>
      <c r="L38" s="15"/>
      <c r="M38" s="155"/>
      <c r="N38" s="155"/>
      <c r="O38" s="155"/>
      <c r="P38" s="73"/>
      <c r="Q38" s="14"/>
    </row>
    <row r="39" spans="1:19" ht="21" customHeight="1" x14ac:dyDescent="0.2">
      <c r="B39" s="261" t="s">
        <v>20</v>
      </c>
      <c r="C39" s="261"/>
      <c r="D39" s="261"/>
      <c r="E39" s="155"/>
      <c r="F39" s="155"/>
      <c r="G39" s="155"/>
      <c r="H39" s="155"/>
      <c r="I39" s="155"/>
      <c r="J39" s="12"/>
      <c r="K39" s="155"/>
      <c r="L39" s="155"/>
      <c r="M39" s="155"/>
      <c r="N39" s="155"/>
      <c r="O39" s="155"/>
      <c r="P39" s="155"/>
      <c r="Q39" s="155"/>
    </row>
    <row r="40" spans="1:19" ht="12.95" customHeight="1" x14ac:dyDescent="0.2">
      <c r="B40" s="158"/>
      <c r="C40" s="158"/>
      <c r="D40" s="12"/>
      <c r="E40" s="155"/>
      <c r="F40" s="155"/>
      <c r="G40" s="155"/>
      <c r="H40" s="155"/>
      <c r="I40" s="155"/>
      <c r="J40" s="12"/>
      <c r="K40" s="155"/>
      <c r="L40" s="155"/>
      <c r="M40" s="184"/>
      <c r="N40" s="184"/>
      <c r="O40" s="184"/>
      <c r="P40" s="155"/>
      <c r="Q40" s="155"/>
    </row>
    <row r="41" spans="1:19" ht="32.25" customHeight="1" x14ac:dyDescent="0.2">
      <c r="B41" s="256" t="s">
        <v>68</v>
      </c>
      <c r="C41" s="256"/>
      <c r="D41" s="256"/>
      <c r="E41" s="256"/>
      <c r="F41" s="256"/>
      <c r="G41" s="256"/>
      <c r="H41" s="256"/>
      <c r="I41" s="256"/>
      <c r="J41" s="256"/>
      <c r="K41" s="256"/>
      <c r="L41" s="256"/>
      <c r="M41" s="256"/>
      <c r="N41" s="256"/>
      <c r="O41" s="256"/>
      <c r="P41" s="256"/>
      <c r="Q41" s="184"/>
      <c r="R41" s="184"/>
    </row>
    <row r="42" spans="1:19" ht="20.100000000000001" customHeight="1" x14ac:dyDescent="0.2">
      <c r="B42" s="256"/>
      <c r="C42" s="256"/>
      <c r="D42" s="256"/>
      <c r="E42" s="256"/>
      <c r="F42" s="256"/>
      <c r="G42" s="256"/>
      <c r="H42" s="256"/>
      <c r="I42" s="256"/>
      <c r="J42" s="256"/>
      <c r="K42" s="256"/>
      <c r="L42" s="256"/>
      <c r="M42" s="256"/>
      <c r="N42" s="256"/>
      <c r="O42" s="256"/>
      <c r="P42" s="256"/>
      <c r="Q42" s="155"/>
    </row>
    <row r="43" spans="1:19" ht="48" customHeight="1" x14ac:dyDescent="0.2">
      <c r="B43" s="257" t="s">
        <v>79</v>
      </c>
      <c r="C43" s="257"/>
      <c r="D43" s="257"/>
      <c r="E43" s="257"/>
      <c r="F43" s="257"/>
      <c r="G43" s="257"/>
      <c r="H43" s="257"/>
      <c r="I43" s="257"/>
      <c r="J43" s="257"/>
      <c r="K43" s="257"/>
      <c r="L43" s="257"/>
      <c r="M43" s="257"/>
      <c r="N43" s="257"/>
      <c r="O43" s="257"/>
      <c r="P43" s="257"/>
      <c r="Q43" s="185"/>
      <c r="R43" s="185"/>
      <c r="S43" s="157"/>
    </row>
    <row r="44" spans="1:19" ht="20.100000000000001" customHeight="1" x14ac:dyDescent="0.2">
      <c r="B44" s="156"/>
      <c r="C44" s="157"/>
      <c r="D44" s="157"/>
      <c r="E44" s="157"/>
      <c r="F44" s="157"/>
      <c r="G44" s="157"/>
      <c r="H44" s="157"/>
      <c r="I44" s="157"/>
      <c r="J44" s="157"/>
      <c r="K44" s="157"/>
      <c r="L44" s="157"/>
      <c r="M44" s="185"/>
      <c r="N44" s="185"/>
      <c r="O44" s="185"/>
      <c r="P44" s="157"/>
      <c r="Q44" s="157"/>
      <c r="R44" s="157"/>
      <c r="S44" s="157"/>
    </row>
    <row r="45" spans="1:19" ht="123.75" customHeight="1" x14ac:dyDescent="0.2">
      <c r="B45" s="257" t="s">
        <v>81</v>
      </c>
      <c r="C45" s="257"/>
      <c r="D45" s="257"/>
      <c r="E45" s="257"/>
      <c r="F45" s="257"/>
      <c r="G45" s="257"/>
      <c r="H45" s="257"/>
      <c r="I45" s="257"/>
      <c r="J45" s="257"/>
      <c r="K45" s="257"/>
      <c r="L45" s="257"/>
      <c r="M45" s="257"/>
      <c r="N45" s="257"/>
      <c r="O45" s="257"/>
      <c r="P45" s="257"/>
      <c r="Q45" s="185"/>
      <c r="R45" s="185"/>
      <c r="S45" s="155"/>
    </row>
    <row r="46" spans="1:19" ht="20.100000000000001" customHeight="1" x14ac:dyDescent="0.2">
      <c r="B46" s="12"/>
      <c r="C46" s="12"/>
      <c r="D46" s="12"/>
      <c r="E46" s="12"/>
      <c r="F46" s="12"/>
      <c r="G46" s="12"/>
      <c r="H46" s="12"/>
      <c r="I46" s="12"/>
      <c r="J46" s="12"/>
      <c r="K46" s="12"/>
      <c r="L46" s="12"/>
      <c r="M46" s="187"/>
      <c r="N46" s="187"/>
      <c r="O46" s="187"/>
      <c r="P46" s="14"/>
      <c r="Q46" s="14"/>
      <c r="R46" s="14"/>
      <c r="S46" s="14"/>
    </row>
    <row r="47" spans="1:19" ht="48" customHeight="1" x14ac:dyDescent="0.2">
      <c r="B47" s="258" t="s">
        <v>74</v>
      </c>
      <c r="C47" s="258"/>
      <c r="D47" s="258"/>
      <c r="E47" s="258"/>
      <c r="F47" s="258"/>
      <c r="G47" s="258"/>
      <c r="H47" s="258"/>
      <c r="I47" s="258"/>
      <c r="J47" s="258"/>
      <c r="K47" s="258"/>
      <c r="L47" s="258"/>
      <c r="M47" s="258"/>
      <c r="N47" s="258"/>
      <c r="O47" s="258"/>
      <c r="P47" s="258"/>
      <c r="Q47" s="187"/>
      <c r="R47" s="187"/>
      <c r="S47" s="186"/>
    </row>
    <row r="48" spans="1:19" x14ac:dyDescent="0.2">
      <c r="B48" s="186"/>
      <c r="C48" s="186"/>
      <c r="D48" s="186"/>
      <c r="E48" s="186"/>
      <c r="F48" s="186"/>
      <c r="G48" s="186"/>
      <c r="H48" s="186"/>
      <c r="I48" s="186"/>
      <c r="J48" s="186"/>
      <c r="K48" s="186"/>
      <c r="L48" s="186"/>
      <c r="P48" s="186"/>
      <c r="Q48" s="186"/>
      <c r="R48" s="186"/>
      <c r="S48" s="186"/>
    </row>
    <row r="49" ht="12.95" customHeight="1" x14ac:dyDescent="0.2"/>
    <row r="50" ht="12.95" customHeight="1" x14ac:dyDescent="0.2"/>
    <row r="51" ht="12.95" customHeight="1" x14ac:dyDescent="0.2"/>
    <row r="52" ht="12.95" customHeight="1" x14ac:dyDescent="0.2"/>
    <row r="53" ht="12.95" customHeight="1" x14ac:dyDescent="0.2"/>
  </sheetData>
  <sheetProtection password="ADF0" sheet="1" objects="1" scenarios="1" selectLockedCells="1"/>
  <customSheetViews>
    <customSheetView guid="{374C9876-AEDD-47A5-86B9-0775218D65EB}" showGridLines="0" printArea="1">
      <selection sqref="A1:XFD1048576"/>
      <pageMargins left="0" right="0" top="0.51181102362204722" bottom="0" header="0.55118110236220474" footer="0.31496062992125984"/>
      <printOptions horizontalCentered="1"/>
      <pageSetup paperSize="9" scale="89" orientation="landscape" horizontalDpi="4294967292" verticalDpi="180" r:id="rId1"/>
      <headerFooter scaleWithDoc="0" alignWithMargins="0"/>
    </customSheetView>
  </customSheetViews>
  <mergeCells count="38">
    <mergeCell ref="B41:P42"/>
    <mergeCell ref="B43:P43"/>
    <mergeCell ref="B47:P47"/>
    <mergeCell ref="E23:F23"/>
    <mergeCell ref="B39:D39"/>
    <mergeCell ref="P21:P23"/>
    <mergeCell ref="B45:P45"/>
    <mergeCell ref="D1:F1"/>
    <mergeCell ref="D19:F19"/>
    <mergeCell ref="G7:G9"/>
    <mergeCell ref="B35:C35"/>
    <mergeCell ref="I22:J22"/>
    <mergeCell ref="I23:J23"/>
    <mergeCell ref="I24:J24"/>
    <mergeCell ref="I25:J25"/>
    <mergeCell ref="J7:J9"/>
    <mergeCell ref="H4:J4"/>
    <mergeCell ref="C14:F15"/>
    <mergeCell ref="B18:C18"/>
    <mergeCell ref="D7:E9"/>
    <mergeCell ref="I7:I9"/>
    <mergeCell ref="H7:H9"/>
    <mergeCell ref="C7:C9"/>
    <mergeCell ref="B7:B9"/>
    <mergeCell ref="F7:F9"/>
    <mergeCell ref="Q7:Q9"/>
    <mergeCell ref="P7:P9"/>
    <mergeCell ref="N7:N9"/>
    <mergeCell ref="O7:O9"/>
    <mergeCell ref="K7:K9"/>
    <mergeCell ref="L7:L9"/>
    <mergeCell ref="M7:M9"/>
    <mergeCell ref="I20:J20"/>
    <mergeCell ref="I21:J21"/>
    <mergeCell ref="M19:O20"/>
    <mergeCell ref="O21:O23"/>
    <mergeCell ref="M21:M23"/>
    <mergeCell ref="N21:N23"/>
  </mergeCells>
  <phoneticPr fontId="0" type="noConversion"/>
  <conditionalFormatting sqref="L15:L17 M13:M17">
    <cfRule type="expression" dxfId="7" priority="25">
      <formula>ISERROR(L13)</formula>
    </cfRule>
  </conditionalFormatting>
  <conditionalFormatting sqref="J19">
    <cfRule type="expression" dxfId="6" priority="24">
      <formula>ISERROR(J19)</formula>
    </cfRule>
  </conditionalFormatting>
  <conditionalFormatting sqref="L13">
    <cfRule type="expression" dxfId="5" priority="23">
      <formula>ISERROR(L13)</formula>
    </cfRule>
  </conditionalFormatting>
  <conditionalFormatting sqref="L14">
    <cfRule type="expression" dxfId="4" priority="7">
      <formula>ISERROR(L14)</formula>
    </cfRule>
  </conditionalFormatting>
  <conditionalFormatting sqref="C12">
    <cfRule type="expression" dxfId="3" priority="4">
      <formula>ISERROR(C12)</formula>
    </cfRule>
  </conditionalFormatting>
  <conditionalFormatting sqref="O13">
    <cfRule type="expression" dxfId="2" priority="3">
      <formula>ISERROR(O13)</formula>
    </cfRule>
  </conditionalFormatting>
  <conditionalFormatting sqref="N26">
    <cfRule type="expression" dxfId="1" priority="2">
      <formula>ISERROR(N26)</formula>
    </cfRule>
  </conditionalFormatting>
  <conditionalFormatting sqref="N28">
    <cfRule type="expression" dxfId="0" priority="1">
      <formula>ISERROR(N28)</formula>
    </cfRule>
  </conditionalFormatting>
  <printOptions horizontalCentered="1"/>
  <pageMargins left="0" right="0" top="0.51181102362204722" bottom="0" header="0.55118110236220474" footer="0.31496062992125984"/>
  <pageSetup paperSize="9" scale="89" orientation="landscape" horizontalDpi="4294967292" verticalDpi="180" r:id="rId2"/>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workbookViewId="0">
      <selection activeCell="E10" sqref="E10"/>
    </sheetView>
  </sheetViews>
  <sheetFormatPr baseColWidth="10" defaultRowHeight="12.75" x14ac:dyDescent="0.2"/>
  <sheetData>
    <row r="2" spans="2:10" ht="15.75" x14ac:dyDescent="0.25">
      <c r="B2" s="175" t="s">
        <v>66</v>
      </c>
      <c r="C2" s="162"/>
      <c r="D2" s="162"/>
      <c r="E2" s="162"/>
      <c r="F2" s="162"/>
      <c r="G2" s="162"/>
      <c r="H2" s="162"/>
      <c r="I2" s="162"/>
      <c r="J2" s="162"/>
    </row>
    <row r="3" spans="2:10" x14ac:dyDescent="0.2">
      <c r="B3" s="162"/>
      <c r="C3" s="162"/>
      <c r="D3" s="162"/>
      <c r="E3" s="162"/>
      <c r="F3" s="162"/>
      <c r="G3" s="162"/>
      <c r="H3" s="162"/>
      <c r="I3" s="162"/>
      <c r="J3" s="162"/>
    </row>
    <row r="4" spans="2:10" x14ac:dyDescent="0.2">
      <c r="B4" s="162"/>
      <c r="C4" s="162"/>
      <c r="D4" s="162"/>
      <c r="E4" s="162"/>
      <c r="F4" s="162"/>
      <c r="G4" s="162"/>
      <c r="H4" s="162"/>
      <c r="I4" s="162"/>
      <c r="J4" s="162"/>
    </row>
    <row r="5" spans="2:10" ht="15" x14ac:dyDescent="0.25">
      <c r="B5" s="263" t="s">
        <v>63</v>
      </c>
      <c r="C5" s="263"/>
      <c r="D5" s="263"/>
      <c r="E5" s="263"/>
      <c r="F5" s="263"/>
      <c r="G5" s="163"/>
      <c r="H5" s="163"/>
      <c r="I5" s="163"/>
      <c r="J5" s="163"/>
    </row>
    <row r="6" spans="2:10" ht="15.75" thickBot="1" x14ac:dyDescent="0.3">
      <c r="B6" s="264" t="s">
        <v>64</v>
      </c>
      <c r="C6" s="264"/>
      <c r="D6" s="264"/>
      <c r="E6" s="264"/>
      <c r="F6" s="264"/>
      <c r="G6" s="163"/>
      <c r="H6" s="163"/>
      <c r="I6" s="163"/>
      <c r="J6" s="163"/>
    </row>
    <row r="7" spans="2:10" ht="92.25" customHeight="1" thickBot="1" x14ac:dyDescent="0.25">
      <c r="B7" s="164" t="s">
        <v>0</v>
      </c>
      <c r="C7" s="165" t="s">
        <v>52</v>
      </c>
      <c r="D7" s="166" t="s">
        <v>53</v>
      </c>
      <c r="E7" s="166" t="s">
        <v>54</v>
      </c>
      <c r="F7" s="166" t="s">
        <v>55</v>
      </c>
      <c r="G7" s="166" t="s">
        <v>56</v>
      </c>
      <c r="H7" s="166" t="s">
        <v>57</v>
      </c>
      <c r="I7" s="166" t="s">
        <v>58</v>
      </c>
    </row>
    <row r="8" spans="2:10" ht="15.75" thickBot="1" x14ac:dyDescent="0.25">
      <c r="B8" s="167" t="s">
        <v>10</v>
      </c>
      <c r="C8" s="168"/>
      <c r="D8" s="168"/>
      <c r="E8" s="169"/>
      <c r="F8" s="168"/>
      <c r="G8" s="169"/>
      <c r="H8" s="170"/>
      <c r="I8" s="170"/>
    </row>
    <row r="9" spans="2:10" ht="15.75" thickBot="1" x14ac:dyDescent="0.25">
      <c r="B9" s="167" t="s">
        <v>8</v>
      </c>
      <c r="C9" s="168"/>
      <c r="D9" s="168"/>
      <c r="E9" s="169"/>
      <c r="F9" s="168"/>
      <c r="G9" s="171"/>
      <c r="H9" s="170"/>
      <c r="I9" s="170"/>
    </row>
    <row r="10" spans="2:10" ht="15.75" x14ac:dyDescent="0.2">
      <c r="B10" s="172"/>
      <c r="C10" s="162"/>
      <c r="D10" s="162"/>
      <c r="E10" s="162"/>
      <c r="F10" s="162"/>
      <c r="G10" s="162"/>
      <c r="H10" s="162"/>
      <c r="I10" s="162"/>
      <c r="J10" s="162"/>
    </row>
    <row r="11" spans="2:10" ht="15" x14ac:dyDescent="0.25">
      <c r="B11" s="263" t="s">
        <v>63</v>
      </c>
      <c r="C11" s="263"/>
      <c r="D11" s="263"/>
      <c r="E11" s="163"/>
      <c r="F11" s="163"/>
      <c r="G11" s="163"/>
      <c r="H11" s="163"/>
      <c r="I11" s="162"/>
      <c r="J11" s="162"/>
    </row>
    <row r="12" spans="2:10" ht="15.75" thickBot="1" x14ac:dyDescent="0.3">
      <c r="B12" s="264" t="s">
        <v>65</v>
      </c>
      <c r="C12" s="264"/>
      <c r="D12" s="264"/>
      <c r="E12" s="163"/>
      <c r="F12" s="163"/>
      <c r="G12" s="163"/>
      <c r="H12" s="163"/>
      <c r="I12" s="162"/>
      <c r="J12" s="162"/>
    </row>
    <row r="13" spans="2:10" ht="15.75" thickBot="1" x14ac:dyDescent="0.25">
      <c r="B13" s="176" t="s">
        <v>59</v>
      </c>
      <c r="C13" s="177" t="s">
        <v>60</v>
      </c>
      <c r="D13" s="178" t="s">
        <v>22</v>
      </c>
      <c r="E13" s="178" t="s">
        <v>22</v>
      </c>
      <c r="F13" s="178" t="s">
        <v>22</v>
      </c>
      <c r="G13" s="178" t="s">
        <v>22</v>
      </c>
      <c r="H13" s="173" t="s">
        <v>61</v>
      </c>
      <c r="I13" s="162"/>
      <c r="J13" s="162"/>
    </row>
    <row r="14" spans="2:10" ht="15.75" thickBot="1" x14ac:dyDescent="0.25">
      <c r="B14" s="179" t="s">
        <v>10</v>
      </c>
      <c r="C14" s="180" t="s">
        <v>62</v>
      </c>
      <c r="D14" s="181"/>
      <c r="E14" s="181"/>
      <c r="F14" s="181"/>
      <c r="G14" s="181"/>
      <c r="H14" s="174"/>
      <c r="I14" s="162"/>
      <c r="J14" s="162"/>
    </row>
    <row r="15" spans="2:10" ht="15.75" thickBot="1" x14ac:dyDescent="0.25">
      <c r="B15" s="179" t="s">
        <v>8</v>
      </c>
      <c r="C15" s="180" t="s">
        <v>62</v>
      </c>
      <c r="D15" s="181"/>
      <c r="E15" s="181"/>
      <c r="F15" s="181"/>
      <c r="G15" s="181"/>
      <c r="H15" s="174"/>
      <c r="I15" s="162"/>
      <c r="J15" s="162"/>
    </row>
    <row r="16" spans="2:10" x14ac:dyDescent="0.2">
      <c r="B16" s="161"/>
      <c r="C16" s="161"/>
      <c r="D16" s="161"/>
      <c r="E16" s="161"/>
      <c r="F16" s="161"/>
      <c r="G16" s="161"/>
      <c r="H16" s="161"/>
      <c r="I16" s="162"/>
      <c r="J16" s="162"/>
    </row>
  </sheetData>
  <customSheetViews>
    <customSheetView guid="{374C9876-AEDD-47A5-86B9-0775218D65EB}">
      <selection activeCell="B22" sqref="B22"/>
      <pageMargins left="0.7" right="0.7" top="0.78740157499999996" bottom="0.78740157499999996" header="0.3" footer="0.3"/>
    </customSheetView>
  </customSheetViews>
  <mergeCells count="4">
    <mergeCell ref="B5:F5"/>
    <mergeCell ref="B6:F6"/>
    <mergeCell ref="B11:D11"/>
    <mergeCell ref="B12:D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Mischrechnung</vt:lpstr>
      <vt:lpstr>Datenauswertung </vt:lpstr>
      <vt:lpstr>Datenbank</vt:lpstr>
      <vt:lpstr>Mischrechnung!Druckbereich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Mischrechnung für Kläranlagen</dc:title>
  <dc:creator>PC 20</dc:creator>
  <cp:lastModifiedBy>Winter, Markus</cp:lastModifiedBy>
  <cp:lastPrinted>2018-09-26T05:49:56Z</cp:lastPrinted>
  <dcterms:created xsi:type="dcterms:W3CDTF">2015-11-30T10:28:00Z</dcterms:created>
  <dcterms:modified xsi:type="dcterms:W3CDTF">2019-01-24T07:55:45Z</dcterms:modified>
</cp:coreProperties>
</file>